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2390" windowHeight="9315"/>
  </bookViews>
  <sheets>
    <sheet name="Blutgase in kPa_ 2 Seiten!" sheetId="8" r:id="rId1"/>
    <sheet name="Blutgase in mmHg_2Seiten!" sheetId="9" r:id="rId2"/>
  </sheets>
  <calcPr calcId="145621"/>
</workbook>
</file>

<file path=xl/calcChain.xml><?xml version="1.0" encoding="utf-8"?>
<calcChain xmlns="http://schemas.openxmlformats.org/spreadsheetml/2006/main">
  <c r="H24" i="8" l="1"/>
  <c r="I24" i="8"/>
  <c r="I1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I10" i="9"/>
  <c r="H10" i="9"/>
  <c r="K36" i="8"/>
  <c r="L36" i="8"/>
  <c r="L76" i="8"/>
  <c r="K76" i="8"/>
  <c r="L75" i="8"/>
  <c r="K75" i="8"/>
  <c r="L74" i="8"/>
  <c r="K74" i="8"/>
  <c r="L73" i="8"/>
  <c r="K73" i="8"/>
  <c r="L72" i="8"/>
  <c r="K72" i="8"/>
  <c r="L71" i="8"/>
  <c r="K71" i="8"/>
  <c r="L70" i="8"/>
  <c r="K70" i="8"/>
  <c r="L69" i="8"/>
  <c r="K69" i="8"/>
  <c r="L68" i="8"/>
  <c r="K68" i="8"/>
  <c r="L67" i="8"/>
  <c r="K67" i="8"/>
  <c r="L66" i="8"/>
  <c r="K66" i="8"/>
  <c r="L65" i="8"/>
  <c r="K65" i="8"/>
  <c r="L64" i="8"/>
  <c r="K64" i="8"/>
  <c r="L63" i="8"/>
  <c r="K63" i="8"/>
  <c r="L62" i="8"/>
  <c r="K62" i="8"/>
  <c r="L61" i="8"/>
  <c r="K61" i="8"/>
  <c r="L60" i="8"/>
  <c r="K60" i="8"/>
  <c r="L59" i="8"/>
  <c r="K59" i="8"/>
  <c r="L58" i="8"/>
  <c r="K58" i="8"/>
  <c r="L57" i="8"/>
  <c r="K57" i="8"/>
  <c r="L56" i="8"/>
  <c r="K56" i="8"/>
  <c r="L55" i="8"/>
  <c r="K55" i="8"/>
  <c r="L54" i="8"/>
  <c r="K54" i="8"/>
  <c r="L53" i="8"/>
  <c r="K53" i="8"/>
  <c r="L52" i="8"/>
  <c r="K52" i="8"/>
  <c r="L51" i="8"/>
  <c r="K51" i="8"/>
  <c r="L50" i="8"/>
  <c r="K50" i="8"/>
  <c r="I18" i="8"/>
  <c r="I23" i="8"/>
  <c r="I22" i="8"/>
  <c r="I21" i="8"/>
  <c r="I20" i="8"/>
  <c r="I19" i="8"/>
  <c r="I17" i="8"/>
  <c r="I16" i="8"/>
  <c r="I15" i="8"/>
  <c r="I14" i="8"/>
  <c r="I13" i="8"/>
  <c r="I12" i="8"/>
  <c r="I11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I10" i="8"/>
  <c r="H10" i="8"/>
  <c r="B10" i="8"/>
  <c r="C10" i="8"/>
  <c r="N23" i="8"/>
  <c r="O23" i="8"/>
  <c r="B11" i="8"/>
  <c r="C11" i="8"/>
  <c r="N24" i="8"/>
  <c r="O24" i="8"/>
  <c r="B12" i="8"/>
  <c r="C12" i="8"/>
  <c r="N25" i="8"/>
  <c r="O25" i="8"/>
  <c r="B13" i="8"/>
  <c r="C13" i="8"/>
  <c r="N26" i="8"/>
  <c r="O26" i="8"/>
  <c r="B14" i="8"/>
  <c r="C14" i="8"/>
  <c r="N27" i="8"/>
  <c r="O27" i="8"/>
  <c r="B15" i="8"/>
  <c r="C15" i="8"/>
  <c r="N28" i="8"/>
  <c r="O28" i="8"/>
  <c r="B16" i="8"/>
  <c r="C16" i="8"/>
  <c r="N29" i="8"/>
  <c r="O29" i="8"/>
  <c r="B17" i="8"/>
  <c r="C17" i="8"/>
  <c r="N30" i="8"/>
  <c r="O30" i="8"/>
  <c r="B18" i="8"/>
  <c r="C18" i="8"/>
  <c r="N31" i="8"/>
  <c r="O31" i="8"/>
  <c r="B19" i="8"/>
  <c r="C19" i="8"/>
  <c r="N32" i="8"/>
  <c r="O32" i="8"/>
  <c r="B20" i="8"/>
  <c r="C20" i="8"/>
  <c r="N33" i="8"/>
  <c r="O33" i="8"/>
  <c r="B21" i="8"/>
  <c r="C21" i="8"/>
  <c r="B22" i="8"/>
  <c r="C22" i="8"/>
  <c r="B23" i="8"/>
  <c r="C23" i="8"/>
  <c r="B24" i="8"/>
  <c r="C24" i="8"/>
  <c r="K10" i="8"/>
  <c r="L10" i="8"/>
  <c r="B25" i="8"/>
  <c r="C25" i="8"/>
  <c r="K11" i="8"/>
  <c r="L11" i="8"/>
  <c r="B26" i="8"/>
  <c r="C26" i="8"/>
  <c r="K12" i="8"/>
  <c r="L12" i="8"/>
  <c r="B27" i="8"/>
  <c r="C27" i="8"/>
  <c r="K13" i="8"/>
  <c r="L13" i="8"/>
  <c r="B28" i="8"/>
  <c r="C28" i="8"/>
  <c r="K14" i="8"/>
  <c r="L14" i="8"/>
  <c r="B29" i="8"/>
  <c r="C29" i="8"/>
  <c r="K15" i="8"/>
  <c r="L15" i="8"/>
  <c r="B30" i="8"/>
  <c r="C30" i="8"/>
  <c r="K16" i="8"/>
  <c r="L16" i="8"/>
  <c r="B31" i="8"/>
  <c r="C31" i="8"/>
  <c r="K17" i="8"/>
  <c r="L17" i="8"/>
  <c r="B32" i="8"/>
  <c r="C32" i="8"/>
  <c r="K18" i="8"/>
  <c r="L18" i="8"/>
  <c r="B33" i="8"/>
  <c r="C33" i="8"/>
  <c r="K19" i="8"/>
  <c r="L19" i="8"/>
  <c r="B34" i="8"/>
  <c r="C34" i="8"/>
  <c r="K20" i="8"/>
  <c r="L20" i="8"/>
  <c r="B35" i="8"/>
  <c r="C35" i="8"/>
  <c r="K21" i="8"/>
  <c r="L21" i="8"/>
  <c r="B36" i="8"/>
  <c r="C36" i="8"/>
  <c r="K22" i="8"/>
  <c r="L22" i="8"/>
  <c r="E10" i="8"/>
  <c r="F10" i="8"/>
  <c r="K23" i="8"/>
  <c r="L23" i="8"/>
  <c r="E11" i="8"/>
  <c r="F11" i="8"/>
  <c r="K24" i="8"/>
  <c r="L24" i="8"/>
  <c r="E12" i="8"/>
  <c r="F12" i="8"/>
  <c r="K25" i="8"/>
  <c r="L25" i="8"/>
  <c r="E13" i="8"/>
  <c r="F13" i="8"/>
  <c r="K26" i="8"/>
  <c r="L26" i="8"/>
  <c r="E14" i="8"/>
  <c r="F14" i="8"/>
  <c r="K27" i="8"/>
  <c r="L27" i="8"/>
  <c r="E15" i="8"/>
  <c r="F15" i="8"/>
  <c r="K28" i="8"/>
  <c r="L28" i="8"/>
  <c r="E16" i="8"/>
  <c r="F16" i="8"/>
  <c r="K29" i="8"/>
  <c r="L29" i="8"/>
  <c r="E17" i="8"/>
  <c r="F17" i="8"/>
  <c r="K30" i="8"/>
  <c r="L30" i="8"/>
  <c r="E18" i="8"/>
  <c r="F18" i="8"/>
  <c r="K31" i="8"/>
  <c r="L31" i="8"/>
  <c r="E19" i="8"/>
  <c r="F19" i="8"/>
  <c r="K32" i="8"/>
  <c r="L32" i="8"/>
  <c r="E20" i="8"/>
  <c r="F20" i="8"/>
  <c r="K33" i="8"/>
  <c r="L33" i="8"/>
  <c r="E21" i="8"/>
  <c r="F21" i="8"/>
  <c r="K34" i="8"/>
  <c r="L34" i="8"/>
  <c r="E22" i="8"/>
  <c r="F22" i="8"/>
  <c r="K35" i="8"/>
  <c r="L35" i="8"/>
  <c r="E23" i="8"/>
  <c r="F23" i="8"/>
  <c r="E24" i="8"/>
  <c r="F24" i="8"/>
  <c r="N10" i="8"/>
  <c r="O10" i="8"/>
  <c r="E25" i="8"/>
  <c r="F25" i="8"/>
  <c r="N11" i="8"/>
  <c r="O11" i="8"/>
  <c r="E26" i="8"/>
  <c r="F26" i="8"/>
  <c r="N12" i="8"/>
  <c r="O12" i="8"/>
  <c r="E27" i="8"/>
  <c r="F27" i="8"/>
  <c r="N13" i="8"/>
  <c r="O13" i="8"/>
  <c r="E28" i="8"/>
  <c r="F28" i="8"/>
  <c r="N14" i="8"/>
  <c r="O14" i="8"/>
  <c r="E29" i="8"/>
  <c r="F29" i="8"/>
  <c r="N15" i="8"/>
  <c r="O15" i="8"/>
  <c r="E30" i="8"/>
  <c r="F30" i="8"/>
  <c r="N16" i="8"/>
  <c r="O16" i="8"/>
  <c r="E31" i="8"/>
  <c r="F31" i="8"/>
  <c r="N17" i="8"/>
  <c r="O17" i="8"/>
  <c r="E32" i="8"/>
  <c r="F32" i="8"/>
  <c r="N18" i="8"/>
  <c r="O18" i="8"/>
  <c r="E33" i="8"/>
  <c r="F33" i="8"/>
  <c r="N19" i="8"/>
  <c r="O19" i="8"/>
  <c r="E34" i="8"/>
  <c r="F34" i="8"/>
  <c r="N20" i="8"/>
  <c r="O20" i="8"/>
  <c r="E35" i="8"/>
  <c r="F35" i="8"/>
  <c r="N21" i="8"/>
  <c r="O21" i="8"/>
  <c r="E36" i="8"/>
  <c r="F36" i="8"/>
  <c r="N22" i="8"/>
  <c r="O22" i="8"/>
  <c r="B50" i="8"/>
  <c r="C50" i="8"/>
  <c r="H50" i="8"/>
  <c r="I50" i="8"/>
  <c r="N50" i="8"/>
  <c r="O50" i="8"/>
  <c r="B51" i="8"/>
  <c r="C51" i="8"/>
  <c r="H51" i="8"/>
  <c r="I51" i="8"/>
  <c r="N51" i="8"/>
  <c r="O51" i="8"/>
  <c r="B52" i="8"/>
  <c r="C52" i="8"/>
  <c r="H52" i="8"/>
  <c r="I52" i="8"/>
  <c r="N52" i="8"/>
  <c r="O52" i="8"/>
  <c r="B53" i="8"/>
  <c r="C53" i="8"/>
  <c r="H53" i="8"/>
  <c r="I53" i="8"/>
  <c r="N53" i="8"/>
  <c r="O53" i="8"/>
  <c r="B54" i="8"/>
  <c r="C54" i="8"/>
  <c r="H54" i="8"/>
  <c r="I54" i="8"/>
  <c r="N54" i="8"/>
  <c r="O54" i="8"/>
  <c r="B55" i="8"/>
  <c r="C55" i="8"/>
  <c r="H55" i="8"/>
  <c r="I55" i="8"/>
  <c r="N55" i="8"/>
  <c r="O55" i="8"/>
  <c r="B56" i="8"/>
  <c r="C56" i="8"/>
  <c r="H56" i="8"/>
  <c r="I56" i="8"/>
  <c r="N56" i="8"/>
  <c r="O56" i="8"/>
  <c r="B57" i="8"/>
  <c r="C57" i="8"/>
  <c r="H57" i="8"/>
  <c r="I57" i="8"/>
  <c r="N57" i="8"/>
  <c r="O57" i="8"/>
  <c r="B58" i="8"/>
  <c r="C58" i="8"/>
  <c r="H58" i="8"/>
  <c r="I58" i="8"/>
  <c r="N58" i="8"/>
  <c r="O58" i="8"/>
  <c r="B59" i="8"/>
  <c r="C59" i="8"/>
  <c r="H59" i="8"/>
  <c r="I59" i="8"/>
  <c r="N59" i="8"/>
  <c r="O59" i="8"/>
  <c r="B60" i="8"/>
  <c r="C60" i="8"/>
  <c r="H60" i="8"/>
  <c r="I60" i="8"/>
  <c r="N60" i="8"/>
  <c r="O60" i="8"/>
  <c r="B61" i="8"/>
  <c r="C61" i="8"/>
  <c r="H61" i="8"/>
  <c r="I61" i="8"/>
  <c r="N61" i="8"/>
  <c r="O61" i="8"/>
  <c r="B62" i="8"/>
  <c r="C62" i="8"/>
  <c r="H62" i="8"/>
  <c r="I62" i="8"/>
  <c r="N62" i="8"/>
  <c r="O62" i="8"/>
  <c r="B63" i="8"/>
  <c r="C63" i="8"/>
  <c r="H63" i="8"/>
  <c r="I63" i="8"/>
  <c r="N63" i="8"/>
  <c r="O63" i="8"/>
  <c r="B64" i="8"/>
  <c r="C64" i="8"/>
  <c r="H64" i="8"/>
  <c r="I64" i="8"/>
  <c r="N64" i="8"/>
  <c r="O64" i="8"/>
  <c r="B65" i="8"/>
  <c r="C65" i="8"/>
  <c r="H65" i="8"/>
  <c r="I65" i="8"/>
  <c r="N65" i="8"/>
  <c r="O65" i="8"/>
  <c r="B66" i="8"/>
  <c r="C66" i="8"/>
  <c r="H66" i="8"/>
  <c r="I66" i="8"/>
  <c r="N66" i="8"/>
  <c r="O66" i="8"/>
  <c r="B67" i="8"/>
  <c r="C67" i="8"/>
  <c r="H67" i="8"/>
  <c r="I67" i="8"/>
  <c r="N67" i="8"/>
  <c r="O67" i="8"/>
  <c r="B68" i="8"/>
  <c r="C68" i="8"/>
  <c r="H68" i="8"/>
  <c r="I68" i="8"/>
  <c r="N68" i="8"/>
  <c r="O68" i="8"/>
  <c r="B69" i="8"/>
  <c r="C69" i="8"/>
  <c r="H69" i="8"/>
  <c r="I69" i="8"/>
  <c r="N69" i="8"/>
  <c r="O69" i="8"/>
  <c r="B70" i="8"/>
  <c r="C70" i="8"/>
  <c r="H70" i="8"/>
  <c r="I70" i="8"/>
  <c r="N70" i="8"/>
  <c r="O70" i="8"/>
  <c r="B71" i="8"/>
  <c r="C71" i="8"/>
  <c r="H71" i="8"/>
  <c r="I71" i="8"/>
  <c r="N71" i="8"/>
  <c r="O71" i="8"/>
  <c r="B72" i="8"/>
  <c r="C72" i="8"/>
  <c r="H72" i="8"/>
  <c r="I72" i="8"/>
  <c r="N72" i="8"/>
  <c r="O72" i="8"/>
  <c r="B73" i="8"/>
  <c r="C73" i="8"/>
  <c r="H73" i="8"/>
  <c r="I73" i="8"/>
  <c r="N73" i="8"/>
  <c r="O73" i="8"/>
  <c r="B74" i="8"/>
  <c r="C74" i="8"/>
  <c r="H74" i="8"/>
  <c r="I74" i="8"/>
  <c r="N74" i="8"/>
  <c r="O74" i="8"/>
  <c r="B75" i="8"/>
  <c r="C75" i="8"/>
  <c r="H75" i="8"/>
  <c r="I75" i="8"/>
  <c r="N75" i="8"/>
  <c r="O75" i="8"/>
  <c r="B76" i="8"/>
  <c r="C76" i="8"/>
  <c r="H76" i="8"/>
  <c r="I76" i="8"/>
  <c r="N76" i="8"/>
  <c r="O76" i="8"/>
  <c r="E50" i="8"/>
  <c r="F50" i="8"/>
  <c r="Q50" i="8"/>
  <c r="R50" i="8"/>
  <c r="E51" i="8"/>
  <c r="F51" i="8"/>
  <c r="Q51" i="8"/>
  <c r="R51" i="8"/>
  <c r="E52" i="8"/>
  <c r="F52" i="8"/>
  <c r="Q52" i="8"/>
  <c r="R52" i="8"/>
  <c r="E53" i="8"/>
  <c r="F53" i="8"/>
  <c r="Q53" i="8"/>
  <c r="R53" i="8"/>
  <c r="E54" i="8"/>
  <c r="F54" i="8"/>
  <c r="Q54" i="8"/>
  <c r="R54" i="8"/>
  <c r="E55" i="8"/>
  <c r="F55" i="8"/>
  <c r="Q55" i="8"/>
  <c r="R55" i="8"/>
  <c r="E56" i="8"/>
  <c r="F56" i="8"/>
  <c r="Q56" i="8"/>
  <c r="R56" i="8"/>
  <c r="E57" i="8"/>
  <c r="F57" i="8"/>
  <c r="Q57" i="8"/>
  <c r="R57" i="8"/>
  <c r="E58" i="8"/>
  <c r="F58" i="8"/>
  <c r="Q58" i="8"/>
  <c r="R58" i="8"/>
  <c r="E59" i="8"/>
  <c r="F59" i="8"/>
  <c r="Q59" i="8"/>
  <c r="R59" i="8"/>
  <c r="E60" i="8"/>
  <c r="F60" i="8"/>
  <c r="Q60" i="8"/>
  <c r="R60" i="8"/>
  <c r="E61" i="8"/>
  <c r="F61" i="8"/>
  <c r="Q61" i="8"/>
  <c r="R61" i="8"/>
  <c r="E62" i="8"/>
  <c r="F62" i="8"/>
  <c r="Q62" i="8"/>
  <c r="R62" i="8"/>
  <c r="E63" i="8"/>
  <c r="F63" i="8"/>
  <c r="Q63" i="8"/>
  <c r="R63" i="8"/>
  <c r="E64" i="8"/>
  <c r="F64" i="8"/>
  <c r="Q64" i="8"/>
  <c r="R64" i="8"/>
  <c r="E65" i="8"/>
  <c r="F65" i="8"/>
  <c r="Q65" i="8"/>
  <c r="R65" i="8"/>
  <c r="E66" i="8"/>
  <c r="F66" i="8"/>
  <c r="Q66" i="8"/>
  <c r="R66" i="8"/>
  <c r="E67" i="8"/>
  <c r="F67" i="8"/>
  <c r="Q67" i="8"/>
  <c r="R67" i="8"/>
  <c r="E68" i="8"/>
  <c r="F68" i="8"/>
  <c r="Q68" i="8"/>
  <c r="R68" i="8"/>
  <c r="E69" i="8"/>
  <c r="F69" i="8"/>
  <c r="Q69" i="8"/>
  <c r="R69" i="8"/>
  <c r="E70" i="8"/>
  <c r="F70" i="8"/>
  <c r="Q70" i="8"/>
  <c r="R70" i="8"/>
  <c r="E71" i="8"/>
  <c r="F71" i="8"/>
  <c r="Q71" i="8"/>
  <c r="R71" i="8"/>
  <c r="E72" i="8"/>
  <c r="F72" i="8"/>
  <c r="Q72" i="8"/>
  <c r="R72" i="8"/>
  <c r="E73" i="8"/>
  <c r="F73" i="8"/>
  <c r="Q73" i="8"/>
  <c r="R73" i="8"/>
  <c r="E74" i="8"/>
  <c r="F74" i="8"/>
  <c r="Q74" i="8"/>
  <c r="R74" i="8"/>
  <c r="E75" i="8"/>
  <c r="F75" i="8"/>
  <c r="Q75" i="8"/>
  <c r="R75" i="8"/>
  <c r="E76" i="8"/>
  <c r="F76" i="8"/>
  <c r="Q76" i="8"/>
  <c r="R76" i="8"/>
  <c r="Q77" i="8"/>
  <c r="R77" i="8"/>
  <c r="B10" i="9"/>
  <c r="C10" i="9"/>
  <c r="N16" i="9"/>
  <c r="O16" i="9"/>
  <c r="B11" i="9"/>
  <c r="C11" i="9"/>
  <c r="N17" i="9"/>
  <c r="O17" i="9"/>
  <c r="B12" i="9"/>
  <c r="C12" i="9"/>
  <c r="N18" i="9"/>
  <c r="O18" i="9"/>
  <c r="B13" i="9"/>
  <c r="C13" i="9"/>
  <c r="N19" i="9"/>
  <c r="O19" i="9"/>
  <c r="B14" i="9"/>
  <c r="C14" i="9"/>
  <c r="N20" i="9"/>
  <c r="O20" i="9"/>
  <c r="B15" i="9"/>
  <c r="C15" i="9"/>
  <c r="N21" i="9"/>
  <c r="O21" i="9"/>
  <c r="B16" i="9"/>
  <c r="C16" i="9"/>
  <c r="N22" i="9"/>
  <c r="O22" i="9"/>
  <c r="B17" i="9"/>
  <c r="C17" i="9"/>
  <c r="N23" i="9"/>
  <c r="O23" i="9"/>
  <c r="B18" i="9"/>
  <c r="C18" i="9"/>
  <c r="N24" i="9"/>
  <c r="O24" i="9"/>
  <c r="B19" i="9"/>
  <c r="C19" i="9"/>
  <c r="N25" i="9"/>
  <c r="O25" i="9"/>
  <c r="B20" i="9"/>
  <c r="C20" i="9"/>
  <c r="N26" i="9"/>
  <c r="O26" i="9"/>
  <c r="B21" i="9"/>
  <c r="C21" i="9"/>
  <c r="N27" i="9"/>
  <c r="O27" i="9"/>
  <c r="B22" i="9"/>
  <c r="C22" i="9"/>
  <c r="N28" i="9"/>
  <c r="O28" i="9"/>
  <c r="B23" i="9"/>
  <c r="C23" i="9"/>
  <c r="N29" i="9"/>
  <c r="O29" i="9"/>
  <c r="B24" i="9"/>
  <c r="C24" i="9"/>
  <c r="N30" i="9"/>
  <c r="O30" i="9"/>
  <c r="B25" i="9"/>
  <c r="C25" i="9"/>
  <c r="N31" i="9"/>
  <c r="O31" i="9"/>
  <c r="B26" i="9"/>
  <c r="C26" i="9"/>
  <c r="N32" i="9"/>
  <c r="O32" i="9"/>
  <c r="B27" i="9"/>
  <c r="C27" i="9"/>
  <c r="N33" i="9"/>
  <c r="O33" i="9"/>
  <c r="B28" i="9"/>
  <c r="C28" i="9"/>
  <c r="N34" i="9"/>
  <c r="O34" i="9"/>
  <c r="B29" i="9"/>
  <c r="C29" i="9"/>
  <c r="N35" i="9"/>
  <c r="O35" i="9"/>
  <c r="B30" i="9"/>
  <c r="C30" i="9"/>
  <c r="N36" i="9"/>
  <c r="O36" i="9"/>
  <c r="B31" i="9"/>
  <c r="C31" i="9"/>
  <c r="K10" i="9"/>
  <c r="L10" i="9"/>
  <c r="Q10" i="9"/>
  <c r="R10" i="9"/>
  <c r="B32" i="9"/>
  <c r="C32" i="9"/>
  <c r="K11" i="9"/>
  <c r="L11" i="9"/>
  <c r="Q11" i="9"/>
  <c r="R11" i="9"/>
  <c r="B33" i="9"/>
  <c r="C33" i="9"/>
  <c r="K12" i="9"/>
  <c r="L12" i="9"/>
  <c r="Q12" i="9"/>
  <c r="R12" i="9"/>
  <c r="B34" i="9"/>
  <c r="C34" i="9"/>
  <c r="K13" i="9"/>
  <c r="L13" i="9"/>
  <c r="Q13" i="9"/>
  <c r="R13" i="9"/>
  <c r="B35" i="9"/>
  <c r="C35" i="9"/>
  <c r="K14" i="9"/>
  <c r="L14" i="9"/>
  <c r="Q14" i="9"/>
  <c r="R14" i="9"/>
  <c r="B36" i="9"/>
  <c r="C36" i="9"/>
  <c r="K15" i="9"/>
  <c r="L15" i="9"/>
  <c r="Q15" i="9"/>
  <c r="R15" i="9"/>
  <c r="E10" i="9"/>
  <c r="F10" i="9"/>
  <c r="K16" i="9"/>
  <c r="L16" i="9"/>
  <c r="Q16" i="9"/>
  <c r="R16" i="9"/>
  <c r="E11" i="9"/>
  <c r="F11" i="9"/>
  <c r="K17" i="9"/>
  <c r="L17" i="9"/>
  <c r="Q17" i="9"/>
  <c r="R17" i="9"/>
  <c r="E12" i="9"/>
  <c r="F12" i="9"/>
  <c r="K18" i="9"/>
  <c r="L18" i="9"/>
  <c r="Q18" i="9"/>
  <c r="R18" i="9"/>
  <c r="E13" i="9"/>
  <c r="F13" i="9"/>
  <c r="K19" i="9"/>
  <c r="L19" i="9"/>
  <c r="Q19" i="9"/>
  <c r="R19" i="9"/>
  <c r="E14" i="9"/>
  <c r="F14" i="9"/>
  <c r="K20" i="9"/>
  <c r="L20" i="9"/>
  <c r="Q20" i="9"/>
  <c r="R20" i="9"/>
  <c r="E15" i="9"/>
  <c r="F15" i="9"/>
  <c r="K21" i="9"/>
  <c r="L21" i="9"/>
  <c r="Q21" i="9"/>
  <c r="R21" i="9"/>
  <c r="E16" i="9"/>
  <c r="F16" i="9"/>
  <c r="K22" i="9"/>
  <c r="L22" i="9"/>
  <c r="Q22" i="9"/>
  <c r="R22" i="9"/>
  <c r="E17" i="9"/>
  <c r="F17" i="9"/>
  <c r="K23" i="9"/>
  <c r="L23" i="9"/>
  <c r="Q23" i="9"/>
  <c r="R23" i="9"/>
  <c r="E18" i="9"/>
  <c r="F18" i="9"/>
  <c r="K24" i="9"/>
  <c r="L24" i="9"/>
  <c r="Q24" i="9"/>
  <c r="R24" i="9"/>
  <c r="E19" i="9"/>
  <c r="F19" i="9"/>
  <c r="K25" i="9"/>
  <c r="L25" i="9"/>
  <c r="Q25" i="9"/>
  <c r="R25" i="9"/>
  <c r="E20" i="9"/>
  <c r="F20" i="9"/>
  <c r="K26" i="9"/>
  <c r="L26" i="9"/>
  <c r="Q26" i="9"/>
  <c r="R26" i="9"/>
  <c r="E21" i="9"/>
  <c r="F21" i="9"/>
  <c r="K27" i="9"/>
  <c r="L27" i="9"/>
  <c r="Q27" i="9"/>
  <c r="R27" i="9"/>
  <c r="E22" i="9"/>
  <c r="F22" i="9"/>
  <c r="K28" i="9"/>
  <c r="L28" i="9"/>
  <c r="Q28" i="9"/>
  <c r="R28" i="9"/>
  <c r="E23" i="9"/>
  <c r="F23" i="9"/>
  <c r="K29" i="9"/>
  <c r="L29" i="9"/>
  <c r="E24" i="9"/>
  <c r="F24" i="9"/>
  <c r="K30" i="9"/>
  <c r="L30" i="9"/>
  <c r="E25" i="9"/>
  <c r="F25" i="9"/>
  <c r="K31" i="9"/>
  <c r="L31" i="9"/>
  <c r="E26" i="9"/>
  <c r="F26" i="9"/>
  <c r="K32" i="9"/>
  <c r="L32" i="9"/>
  <c r="E27" i="9"/>
  <c r="F27" i="9"/>
  <c r="K33" i="9"/>
  <c r="L33" i="9"/>
  <c r="E28" i="9"/>
  <c r="F28" i="9"/>
  <c r="K34" i="9"/>
  <c r="L34" i="9"/>
  <c r="E29" i="9"/>
  <c r="F29" i="9"/>
  <c r="K35" i="9"/>
  <c r="L35" i="9"/>
  <c r="E30" i="9"/>
  <c r="F30" i="9"/>
  <c r="K36" i="9"/>
  <c r="L36" i="9"/>
  <c r="E31" i="9"/>
  <c r="F31" i="9"/>
  <c r="N10" i="9"/>
  <c r="O10" i="9"/>
  <c r="E32" i="9"/>
  <c r="F32" i="9"/>
  <c r="N11" i="9"/>
  <c r="O11" i="9"/>
  <c r="E33" i="9"/>
  <c r="F33" i="9"/>
  <c r="N12" i="9"/>
  <c r="O12" i="9"/>
  <c r="E34" i="9"/>
  <c r="F34" i="9"/>
  <c r="N13" i="9"/>
  <c r="O13" i="9"/>
  <c r="E35" i="9"/>
  <c r="F35" i="9"/>
  <c r="N14" i="9"/>
  <c r="O14" i="9"/>
  <c r="E36" i="9"/>
  <c r="F36" i="9"/>
  <c r="N15" i="9"/>
  <c r="O15" i="9"/>
  <c r="B50" i="9"/>
  <c r="C50" i="9"/>
  <c r="H50" i="9"/>
  <c r="I50" i="9"/>
  <c r="N50" i="9"/>
  <c r="O50" i="9"/>
  <c r="B51" i="9"/>
  <c r="C51" i="9"/>
  <c r="H51" i="9"/>
  <c r="I51" i="9"/>
  <c r="N51" i="9"/>
  <c r="O51" i="9"/>
  <c r="B52" i="9"/>
  <c r="C52" i="9"/>
  <c r="H52" i="9"/>
  <c r="I52" i="9"/>
  <c r="N52" i="9"/>
  <c r="O52" i="9"/>
  <c r="B53" i="9"/>
  <c r="C53" i="9"/>
  <c r="H53" i="9"/>
  <c r="I53" i="9"/>
  <c r="N53" i="9"/>
  <c r="O53" i="9"/>
  <c r="B54" i="9"/>
  <c r="C54" i="9"/>
  <c r="H54" i="9"/>
  <c r="I54" i="9"/>
  <c r="N54" i="9"/>
  <c r="O54" i="9"/>
  <c r="B55" i="9"/>
  <c r="C55" i="9"/>
  <c r="H55" i="9"/>
  <c r="I55" i="9"/>
  <c r="N55" i="9"/>
  <c r="O55" i="9"/>
  <c r="B56" i="9"/>
  <c r="C56" i="9"/>
  <c r="H56" i="9"/>
  <c r="I56" i="9"/>
  <c r="N56" i="9"/>
  <c r="O56" i="9"/>
  <c r="B57" i="9"/>
  <c r="C57" i="9"/>
  <c r="H57" i="9"/>
  <c r="I57" i="9"/>
  <c r="N57" i="9"/>
  <c r="O57" i="9"/>
  <c r="B58" i="9"/>
  <c r="C58" i="9"/>
  <c r="H58" i="9"/>
  <c r="I58" i="9"/>
  <c r="N58" i="9"/>
  <c r="O58" i="9"/>
  <c r="B59" i="9"/>
  <c r="C59" i="9"/>
  <c r="H59" i="9"/>
  <c r="I59" i="9"/>
  <c r="N59" i="9"/>
  <c r="O59" i="9"/>
  <c r="B60" i="9"/>
  <c r="C60" i="9"/>
  <c r="H60" i="9"/>
  <c r="I60" i="9"/>
  <c r="N60" i="9"/>
  <c r="O60" i="9"/>
  <c r="B61" i="9"/>
  <c r="C61" i="9"/>
  <c r="H61" i="9"/>
  <c r="I61" i="9"/>
  <c r="N61" i="9"/>
  <c r="O61" i="9"/>
  <c r="B62" i="9"/>
  <c r="C62" i="9"/>
  <c r="H62" i="9"/>
  <c r="I62" i="9"/>
  <c r="N62" i="9"/>
  <c r="O62" i="9"/>
  <c r="B63" i="9"/>
  <c r="C63" i="9"/>
  <c r="H63" i="9"/>
  <c r="I63" i="9"/>
  <c r="N63" i="9"/>
  <c r="O63" i="9"/>
  <c r="B64" i="9"/>
  <c r="C64" i="9"/>
  <c r="H64" i="9"/>
  <c r="I64" i="9"/>
  <c r="N64" i="9"/>
  <c r="O64" i="9"/>
  <c r="B65" i="9"/>
  <c r="C65" i="9"/>
  <c r="H65" i="9"/>
  <c r="I65" i="9"/>
  <c r="N65" i="9"/>
  <c r="O65" i="9"/>
  <c r="B66" i="9"/>
  <c r="C66" i="9"/>
  <c r="H66" i="9"/>
  <c r="I66" i="9"/>
  <c r="N66" i="9"/>
  <c r="O66" i="9"/>
  <c r="B67" i="9"/>
  <c r="C67" i="9"/>
  <c r="H67" i="9"/>
  <c r="I67" i="9"/>
  <c r="N67" i="9"/>
  <c r="O67" i="9"/>
  <c r="B68" i="9"/>
  <c r="C68" i="9"/>
  <c r="H68" i="9"/>
  <c r="I68" i="9"/>
  <c r="N68" i="9"/>
  <c r="O68" i="9"/>
  <c r="B69" i="9"/>
  <c r="C69" i="9"/>
  <c r="H69" i="9"/>
  <c r="I69" i="9"/>
  <c r="N69" i="9"/>
  <c r="O69" i="9"/>
  <c r="B70" i="9"/>
  <c r="C70" i="9"/>
  <c r="H70" i="9"/>
  <c r="I70" i="9"/>
  <c r="N70" i="9"/>
  <c r="O70" i="9"/>
  <c r="B71" i="9"/>
  <c r="C71" i="9"/>
  <c r="H71" i="9"/>
  <c r="I71" i="9"/>
  <c r="N71" i="9"/>
  <c r="O71" i="9"/>
  <c r="B72" i="9"/>
  <c r="C72" i="9"/>
  <c r="H72" i="9"/>
  <c r="I72" i="9"/>
  <c r="N72" i="9"/>
  <c r="O72" i="9"/>
  <c r="B73" i="9"/>
  <c r="C73" i="9"/>
  <c r="H73" i="9"/>
  <c r="I73" i="9"/>
  <c r="N73" i="9"/>
  <c r="O73" i="9"/>
  <c r="B74" i="9"/>
  <c r="C74" i="9"/>
  <c r="H74" i="9"/>
  <c r="I74" i="9"/>
  <c r="N74" i="9"/>
  <c r="O74" i="9"/>
  <c r="E50" i="9"/>
  <c r="F50" i="9"/>
  <c r="K50" i="9"/>
  <c r="L50" i="9"/>
  <c r="Q50" i="9"/>
  <c r="R50" i="9"/>
  <c r="E51" i="9"/>
  <c r="F51" i="9"/>
  <c r="K51" i="9"/>
  <c r="L51" i="9"/>
  <c r="Q51" i="9"/>
  <c r="R51" i="9"/>
  <c r="E52" i="9"/>
  <c r="F52" i="9"/>
  <c r="K52" i="9"/>
  <c r="L52" i="9"/>
  <c r="Q52" i="9"/>
  <c r="R52" i="9"/>
  <c r="E53" i="9"/>
  <c r="F53" i="9"/>
  <c r="K53" i="9"/>
  <c r="L53" i="9"/>
  <c r="Q53" i="9"/>
  <c r="R53" i="9"/>
  <c r="E54" i="9"/>
  <c r="F54" i="9"/>
  <c r="K54" i="9"/>
  <c r="L54" i="9"/>
  <c r="Q54" i="9"/>
  <c r="R54" i="9"/>
  <c r="E55" i="9"/>
  <c r="F55" i="9"/>
  <c r="K55" i="9"/>
  <c r="L55" i="9"/>
  <c r="Q55" i="9"/>
  <c r="R55" i="9"/>
  <c r="E56" i="9"/>
  <c r="F56" i="9"/>
  <c r="K56" i="9"/>
  <c r="L56" i="9"/>
  <c r="Q56" i="9"/>
  <c r="R56" i="9"/>
  <c r="E57" i="9"/>
  <c r="F57" i="9"/>
  <c r="K57" i="9"/>
  <c r="L57" i="9"/>
  <c r="Q57" i="9"/>
  <c r="R57" i="9"/>
  <c r="E58" i="9"/>
  <c r="F58" i="9"/>
  <c r="K58" i="9"/>
  <c r="L58" i="9"/>
  <c r="Q58" i="9"/>
  <c r="R58" i="9"/>
  <c r="E59" i="9"/>
  <c r="F59" i="9"/>
  <c r="K59" i="9"/>
  <c r="L59" i="9"/>
  <c r="Q59" i="9"/>
  <c r="R59" i="9"/>
  <c r="E60" i="9"/>
  <c r="F60" i="9"/>
  <c r="K60" i="9"/>
  <c r="L60" i="9"/>
  <c r="Q60" i="9"/>
  <c r="R60" i="9"/>
  <c r="E61" i="9"/>
  <c r="F61" i="9"/>
  <c r="K61" i="9"/>
  <c r="L61" i="9"/>
  <c r="Q61" i="9"/>
  <c r="R61" i="9"/>
  <c r="E62" i="9"/>
  <c r="F62" i="9"/>
  <c r="K62" i="9"/>
  <c r="L62" i="9"/>
  <c r="Q62" i="9"/>
  <c r="R62" i="9"/>
  <c r="E63" i="9"/>
  <c r="F63" i="9"/>
  <c r="K63" i="9"/>
  <c r="L63" i="9"/>
  <c r="Q63" i="9"/>
  <c r="R63" i="9"/>
  <c r="E64" i="9"/>
  <c r="F64" i="9"/>
  <c r="K64" i="9"/>
  <c r="L64" i="9"/>
  <c r="Q64" i="9"/>
  <c r="R64" i="9"/>
  <c r="E65" i="9"/>
  <c r="F65" i="9"/>
  <c r="K65" i="9"/>
  <c r="L65" i="9"/>
  <c r="Q65" i="9"/>
  <c r="R65" i="9"/>
  <c r="K66" i="9"/>
  <c r="L66" i="9"/>
  <c r="Q66" i="9"/>
  <c r="R66" i="9"/>
  <c r="K67" i="9"/>
  <c r="L67" i="9"/>
  <c r="Q67" i="9"/>
  <c r="R67" i="9"/>
  <c r="K68" i="9"/>
  <c r="L68" i="9"/>
  <c r="Q68" i="9"/>
  <c r="R68" i="9"/>
  <c r="K69" i="9"/>
  <c r="L69" i="9"/>
  <c r="Q69" i="9"/>
  <c r="R69" i="9"/>
  <c r="Q70" i="9"/>
  <c r="R70" i="9"/>
</calcChain>
</file>

<file path=xl/sharedStrings.xml><?xml version="1.0" encoding="utf-8"?>
<sst xmlns="http://schemas.openxmlformats.org/spreadsheetml/2006/main" count="171" uniqueCount="28">
  <si>
    <t>Zielwert</t>
  </si>
  <si>
    <t>in kPa</t>
  </si>
  <si>
    <t xml:space="preserve">in </t>
  </si>
  <si>
    <t>0,4 %</t>
  </si>
  <si>
    <t>-6,5%</t>
  </si>
  <si>
    <t>+6,5%</t>
  </si>
  <si>
    <t>- 6,5%</t>
  </si>
  <si>
    <t>+ 6,5%</t>
  </si>
  <si>
    <t>- 11,0 %</t>
  </si>
  <si>
    <t>+ 11,0 %</t>
  </si>
  <si>
    <t>- 7,0 %</t>
  </si>
  <si>
    <t>+ 7,0 %</t>
  </si>
  <si>
    <t>- 5,5 %</t>
  </si>
  <si>
    <t>- 7,5%</t>
  </si>
  <si>
    <t>+ 7,5%</t>
  </si>
  <si>
    <t>Vorgaben für  Blutgasanalysatoren nach Rili-BÄK 2014, Tabelle B 1a,  Spalte 3</t>
  </si>
  <si>
    <t xml:space="preserve">     pH - Wert</t>
  </si>
  <si>
    <t xml:space="preserve">+ 5,5 % </t>
  </si>
  <si>
    <t>+ 5,5 %</t>
  </si>
  <si>
    <t>© Staatsbetrieb für Mess- und Eichwesen, 24. Juli 2018</t>
  </si>
  <si>
    <r>
      <t xml:space="preserve">        pCO</t>
    </r>
    <r>
      <rPr>
        <b/>
        <vertAlign val="subscript"/>
        <sz val="11"/>
        <rFont val="Arial"/>
        <family val="2"/>
      </rPr>
      <t>2</t>
    </r>
  </si>
  <si>
    <r>
      <t xml:space="preserve">         pO</t>
    </r>
    <r>
      <rPr>
        <b/>
        <vertAlign val="subscript"/>
        <sz val="11"/>
        <rFont val="Arial"/>
        <family val="2"/>
      </rPr>
      <t>2</t>
    </r>
  </si>
  <si>
    <t>erlaubter Bereich</t>
  </si>
  <si>
    <t xml:space="preserve">        in kPa</t>
  </si>
  <si>
    <t xml:space="preserve">        in mmHg</t>
  </si>
  <si>
    <t>-7,5%</t>
  </si>
  <si>
    <t>+7,5%</t>
  </si>
  <si>
    <t>mmHg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</si>
</sst>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8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0"/>
      <name val="Arial"/>
      <family val="2"/>
    </font>
    <font>
      <b/>
      <vertAlign val="sub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3" fillId="0" borderId="0" xfId="0" applyFont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9" fontId="3" fillId="0" borderId="0" xfId="0" applyNumberFormat="1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2" fontId="3" fillId="2" borderId="0" xfId="0" applyNumberFormat="1" applyFont="1" applyFill="1" applyBorder="1" applyAlignment="1">
      <alignment horizontal="center"/>
    </xf>
    <xf numFmtId="172" fontId="3" fillId="0" borderId="0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72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72" fontId="3" fillId="2" borderId="2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72" fontId="3" fillId="2" borderId="1" xfId="0" applyNumberFormat="1" applyFont="1" applyFill="1" applyBorder="1" applyAlignment="1">
      <alignment horizontal="center"/>
    </xf>
    <xf numFmtId="172" fontId="3" fillId="2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72" fontId="4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5" fillId="0" borderId="0" xfId="0" applyFont="1" applyBorder="1" applyAlignment="1">
      <alignment horizontal="left"/>
    </xf>
    <xf numFmtId="172" fontId="4" fillId="0" borderId="1" xfId="0" applyNumberFormat="1" applyFont="1" applyFill="1" applyBorder="1" applyAlignment="1">
      <alignment horizontal="center"/>
    </xf>
    <xf numFmtId="0" fontId="0" fillId="0" borderId="2" xfId="0" applyBorder="1"/>
    <xf numFmtId="2" fontId="1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6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/>
    <xf numFmtId="2" fontId="0" fillId="0" borderId="3" xfId="0" applyNumberFormat="1" applyBorder="1" applyAlignment="1">
      <alignment horizontal="center"/>
    </xf>
    <xf numFmtId="172" fontId="3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applyFont="1"/>
    <xf numFmtId="0" fontId="4" fillId="0" borderId="8" xfId="0" applyFont="1" applyBorder="1"/>
    <xf numFmtId="49" fontId="3" fillId="0" borderId="9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2" fontId="4" fillId="0" borderId="10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right"/>
    </xf>
    <xf numFmtId="172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49" fontId="6" fillId="2" borderId="1" xfId="0" applyNumberFormat="1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/>
    </xf>
    <xf numFmtId="172" fontId="4" fillId="0" borderId="1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172" fontId="3" fillId="0" borderId="9" xfId="0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left" vertical="center"/>
    </xf>
    <xf numFmtId="2" fontId="3" fillId="2" borderId="6" xfId="0" applyNumberFormat="1" applyFont="1" applyFill="1" applyBorder="1" applyAlignment="1">
      <alignment horizontal="left" vertical="center"/>
    </xf>
    <xf numFmtId="2" fontId="4" fillId="0" borderId="11" xfId="0" applyNumberFormat="1" applyFont="1" applyFill="1" applyBorder="1" applyAlignment="1">
      <alignment horizontal="center"/>
    </xf>
    <xf numFmtId="2" fontId="3" fillId="2" borderId="12" xfId="0" applyNumberFormat="1" applyFont="1" applyFill="1" applyBorder="1" applyAlignment="1">
      <alignment horizontal="center"/>
    </xf>
    <xf numFmtId="2" fontId="3" fillId="2" borderId="13" xfId="0" applyNumberFormat="1" applyFont="1" applyFill="1" applyBorder="1" applyAlignment="1">
      <alignment horizontal="center"/>
    </xf>
    <xf numFmtId="172" fontId="4" fillId="0" borderId="11" xfId="0" applyNumberFormat="1" applyFont="1" applyFill="1" applyBorder="1" applyAlignment="1">
      <alignment horizontal="center"/>
    </xf>
    <xf numFmtId="172" fontId="3" fillId="2" borderId="12" xfId="0" applyNumberFormat="1" applyFont="1" applyFill="1" applyBorder="1" applyAlignment="1">
      <alignment horizontal="center"/>
    </xf>
    <xf numFmtId="172" fontId="3" fillId="2" borderId="13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 applyBorder="1"/>
    <xf numFmtId="0" fontId="3" fillId="0" borderId="2" xfId="0" applyFont="1" applyBorder="1"/>
    <xf numFmtId="172" fontId="3" fillId="2" borderId="7" xfId="0" applyNumberFormat="1" applyFont="1" applyFill="1" applyBorder="1" applyAlignment="1">
      <alignment horizontal="center"/>
    </xf>
    <xf numFmtId="172" fontId="3" fillId="2" borderId="4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/>
    <xf numFmtId="172" fontId="4" fillId="0" borderId="9" xfId="0" applyNumberFormat="1" applyFont="1" applyFill="1" applyBorder="1" applyAlignment="1">
      <alignment horizontal="center"/>
    </xf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9" xfId="0" applyFont="1" applyBorder="1"/>
    <xf numFmtId="0" fontId="1" fillId="0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2" fontId="6" fillId="0" borderId="7" xfId="0" applyNumberFormat="1" applyFont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1" fontId="4" fillId="0" borderId="11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4"/>
  <sheetViews>
    <sheetView tabSelected="1" topLeftCell="A40" zoomScaleNormal="100" workbookViewId="0">
      <selection activeCell="R49" sqref="R49"/>
    </sheetView>
  </sheetViews>
  <sheetFormatPr baseColWidth="10" defaultRowHeight="15"/>
  <cols>
    <col min="1" max="1" width="7.7109375" style="2" customWidth="1"/>
    <col min="2" max="2" width="7.7109375" style="4" customWidth="1"/>
    <col min="3" max="3" width="7.7109375" style="6" customWidth="1"/>
    <col min="4" max="9" width="7.7109375" style="1" customWidth="1"/>
    <col min="10" max="16" width="7.7109375" customWidth="1"/>
    <col min="17" max="17" width="8.28515625" customWidth="1"/>
    <col min="18" max="18" width="7.7109375" customWidth="1"/>
  </cols>
  <sheetData>
    <row r="1" spans="1:15" s="10" customFormat="1" ht="16.149999999999999" customHeight="1">
      <c r="A1" s="3" t="s">
        <v>15</v>
      </c>
      <c r="B1" s="4"/>
      <c r="C1" s="4"/>
      <c r="D1" s="2"/>
      <c r="E1" s="2"/>
      <c r="F1" s="2"/>
      <c r="G1" s="2"/>
      <c r="H1" s="2"/>
      <c r="I1" s="2"/>
      <c r="J1" s="31"/>
      <c r="K1" s="31"/>
    </row>
    <row r="2" spans="1:15" s="10" customFormat="1" ht="15" customHeight="1">
      <c r="A2" s="20"/>
      <c r="B2" s="7"/>
      <c r="C2" s="7"/>
      <c r="D2" s="8"/>
      <c r="E2" s="8"/>
      <c r="F2" s="8"/>
      <c r="G2" s="8"/>
      <c r="H2" s="8"/>
      <c r="I2" s="8"/>
    </row>
    <row r="3" spans="1:15" s="10" customFormat="1" ht="15" customHeight="1">
      <c r="A3" s="20"/>
      <c r="B3" s="7"/>
      <c r="C3" s="7"/>
      <c r="D3" s="8"/>
      <c r="E3" s="8"/>
      <c r="F3" s="8"/>
      <c r="G3" s="8"/>
      <c r="H3" s="8"/>
      <c r="I3" s="8"/>
    </row>
    <row r="4" spans="1:15" s="10" customFormat="1" ht="15" customHeight="1" thickBot="1">
      <c r="A4" s="20"/>
      <c r="B4" s="7"/>
      <c r="C4" s="7"/>
      <c r="D4" s="8"/>
      <c r="E4" s="8"/>
      <c r="F4" s="8"/>
      <c r="G4" s="8"/>
      <c r="H4" s="8"/>
      <c r="I4" s="8"/>
    </row>
    <row r="5" spans="1:15" s="10" customFormat="1" ht="14.25" customHeight="1">
      <c r="A5" s="70"/>
      <c r="B5" s="127" t="s">
        <v>16</v>
      </c>
      <c r="C5" s="93"/>
      <c r="D5" s="123"/>
      <c r="E5" s="127" t="s">
        <v>16</v>
      </c>
      <c r="F5" s="93"/>
      <c r="G5" s="72"/>
      <c r="H5" s="92" t="s">
        <v>20</v>
      </c>
      <c r="I5" s="93"/>
      <c r="J5" s="65"/>
      <c r="K5" s="92" t="s">
        <v>20</v>
      </c>
      <c r="L5" s="93"/>
      <c r="M5" s="70"/>
      <c r="N5" s="92" t="s">
        <v>20</v>
      </c>
      <c r="O5" s="93"/>
    </row>
    <row r="6" spans="1:15" s="10" customFormat="1" ht="13.9" customHeight="1">
      <c r="A6" s="103" t="s">
        <v>0</v>
      </c>
      <c r="B6" s="128" t="s">
        <v>22</v>
      </c>
      <c r="C6" s="102"/>
      <c r="D6" s="106" t="s">
        <v>0</v>
      </c>
      <c r="E6" s="128" t="s">
        <v>22</v>
      </c>
      <c r="F6" s="102"/>
      <c r="G6" s="103" t="s">
        <v>0</v>
      </c>
      <c r="H6" s="101" t="s">
        <v>22</v>
      </c>
      <c r="I6" s="102"/>
      <c r="J6" s="103" t="s">
        <v>0</v>
      </c>
      <c r="K6" s="101" t="s">
        <v>22</v>
      </c>
      <c r="L6" s="102"/>
      <c r="M6" s="103" t="s">
        <v>0</v>
      </c>
      <c r="N6" s="101" t="s">
        <v>22</v>
      </c>
      <c r="O6" s="102"/>
    </row>
    <row r="7" spans="1:15" s="10" customFormat="1" ht="13.9" customHeight="1">
      <c r="A7" s="103"/>
      <c r="B7" s="129"/>
      <c r="C7" s="104"/>
      <c r="D7" s="106"/>
      <c r="E7" s="129"/>
      <c r="F7" s="104"/>
      <c r="G7" s="103" t="s">
        <v>1</v>
      </c>
      <c r="H7" s="101" t="s">
        <v>23</v>
      </c>
      <c r="I7" s="102"/>
      <c r="J7" s="103" t="s">
        <v>1</v>
      </c>
      <c r="K7" s="101" t="s">
        <v>23</v>
      </c>
      <c r="L7" s="102"/>
      <c r="M7" s="103" t="s">
        <v>1</v>
      </c>
      <c r="N7" s="101" t="s">
        <v>23</v>
      </c>
      <c r="O7" s="102"/>
    </row>
    <row r="8" spans="1:15" s="19" customFormat="1" ht="13.9" customHeight="1" thickBot="1">
      <c r="A8" s="66"/>
      <c r="B8" s="90" t="s">
        <v>3</v>
      </c>
      <c r="C8" s="90" t="s">
        <v>3</v>
      </c>
      <c r="D8" s="126"/>
      <c r="E8" s="130" t="s">
        <v>3</v>
      </c>
      <c r="F8" s="90" t="s">
        <v>3</v>
      </c>
      <c r="G8" s="79"/>
      <c r="H8" s="77" t="s">
        <v>13</v>
      </c>
      <c r="I8" s="78" t="s">
        <v>14</v>
      </c>
      <c r="J8" s="79"/>
      <c r="K8" s="91" t="s">
        <v>6</v>
      </c>
      <c r="L8" s="78" t="s">
        <v>7</v>
      </c>
      <c r="M8" s="79"/>
      <c r="N8" s="77" t="s">
        <v>6</v>
      </c>
      <c r="O8" s="78" t="s">
        <v>7</v>
      </c>
    </row>
    <row r="9" spans="1:15" s="19" customFormat="1" ht="3.75" customHeight="1">
      <c r="A9" s="67"/>
      <c r="B9" s="16"/>
      <c r="C9" s="9"/>
      <c r="D9" s="71"/>
      <c r="E9" s="144"/>
      <c r="F9" s="9"/>
      <c r="G9" s="67"/>
      <c r="H9" s="49"/>
      <c r="I9" s="50"/>
      <c r="J9" s="67"/>
      <c r="K9" s="49"/>
      <c r="L9" s="50"/>
      <c r="M9" s="67"/>
      <c r="N9" s="49"/>
      <c r="O9" s="50"/>
    </row>
    <row r="10" spans="1:15" ht="13.5" customHeight="1">
      <c r="A10" s="68">
        <v>6.75</v>
      </c>
      <c r="B10" s="16">
        <f>A10-(A10*0.004)</f>
        <v>6.7229999999999999</v>
      </c>
      <c r="C10" s="9">
        <f>A10+(A10*0.004)</f>
        <v>6.7770000000000001</v>
      </c>
      <c r="D10" s="68">
        <v>7.29</v>
      </c>
      <c r="E10" s="144">
        <f t="shared" ref="E10:E21" si="0">D10-(D10*0.004)</f>
        <v>7.26084</v>
      </c>
      <c r="F10" s="9">
        <f t="shared" ref="F10:F21" si="1">D10+(D10*0.004)</f>
        <v>7.3191600000000001</v>
      </c>
      <c r="G10" s="73">
        <v>2</v>
      </c>
      <c r="H10" s="16">
        <f t="shared" ref="H10:H24" si="2">G10-(G10*0.075)</f>
        <v>1.85</v>
      </c>
      <c r="I10" s="9">
        <f t="shared" ref="I10:I24" si="3">G10+(G10*0.075)</f>
        <v>2.15</v>
      </c>
      <c r="J10" s="68">
        <v>4.7</v>
      </c>
      <c r="K10" s="16">
        <f t="shared" ref="K10:K36" si="4">J10-(J10*0.065)</f>
        <v>4.3944999999999999</v>
      </c>
      <c r="L10" s="9">
        <f t="shared" ref="L10:L36" si="5">J10+(J10*0.065)</f>
        <v>5.0055000000000005</v>
      </c>
      <c r="M10" s="68">
        <v>10.1</v>
      </c>
      <c r="N10" s="16">
        <f t="shared" ref="N10:N33" si="6">M10-(M10*0.065)</f>
        <v>9.4435000000000002</v>
      </c>
      <c r="O10" s="9">
        <f t="shared" ref="O10:O33" si="7">M10+(M10*0.065)</f>
        <v>10.756499999999999</v>
      </c>
    </row>
    <row r="11" spans="1:15" ht="13.9" customHeight="1">
      <c r="A11" s="68">
        <v>6.77</v>
      </c>
      <c r="B11" s="16">
        <f t="shared" ref="B11:B36" si="8">A11-(A11*0.004)</f>
        <v>6.7429199999999998</v>
      </c>
      <c r="C11" s="9">
        <f t="shared" ref="C11:C36" si="9">A11+(A11*0.004)</f>
        <v>6.7970799999999993</v>
      </c>
      <c r="D11" s="68">
        <v>7.31</v>
      </c>
      <c r="E11" s="144">
        <f t="shared" si="0"/>
        <v>7.2807599999999999</v>
      </c>
      <c r="F11" s="9">
        <f t="shared" si="1"/>
        <v>7.3392399999999993</v>
      </c>
      <c r="G11" s="73">
        <v>2.1</v>
      </c>
      <c r="H11" s="16">
        <f t="shared" si="2"/>
        <v>1.9425000000000001</v>
      </c>
      <c r="I11" s="9">
        <f t="shared" si="3"/>
        <v>2.2575000000000003</v>
      </c>
      <c r="J11" s="68">
        <v>4.9000000000000004</v>
      </c>
      <c r="K11" s="16">
        <f t="shared" si="4"/>
        <v>4.5815000000000001</v>
      </c>
      <c r="L11" s="9">
        <f t="shared" si="5"/>
        <v>5.2185000000000006</v>
      </c>
      <c r="M11" s="68">
        <v>10.3</v>
      </c>
      <c r="N11" s="16">
        <f t="shared" si="6"/>
        <v>9.6305000000000014</v>
      </c>
      <c r="O11" s="9">
        <f t="shared" si="7"/>
        <v>10.9695</v>
      </c>
    </row>
    <row r="12" spans="1:15" ht="13.9" customHeight="1">
      <c r="A12" s="68">
        <v>6.79</v>
      </c>
      <c r="B12" s="16">
        <f t="shared" si="8"/>
        <v>6.7628399999999997</v>
      </c>
      <c r="C12" s="9">
        <f t="shared" si="9"/>
        <v>6.8171600000000003</v>
      </c>
      <c r="D12" s="68">
        <v>7.33</v>
      </c>
      <c r="E12" s="144">
        <f t="shared" si="0"/>
        <v>7.3006799999999998</v>
      </c>
      <c r="F12" s="9">
        <f t="shared" si="1"/>
        <v>7.3593200000000003</v>
      </c>
      <c r="G12" s="74">
        <v>2.2999999999999998</v>
      </c>
      <c r="H12" s="16">
        <f t="shared" si="2"/>
        <v>2.1274999999999999</v>
      </c>
      <c r="I12" s="9">
        <f t="shared" si="3"/>
        <v>2.4724999999999997</v>
      </c>
      <c r="J12" s="68">
        <v>5.0999999999999996</v>
      </c>
      <c r="K12" s="16">
        <f t="shared" si="4"/>
        <v>4.7684999999999995</v>
      </c>
      <c r="L12" s="9">
        <f t="shared" si="5"/>
        <v>5.4314999999999998</v>
      </c>
      <c r="M12" s="68">
        <v>10.5</v>
      </c>
      <c r="N12" s="16">
        <f t="shared" si="6"/>
        <v>9.8175000000000008</v>
      </c>
      <c r="O12" s="9">
        <f t="shared" si="7"/>
        <v>11.182499999999999</v>
      </c>
    </row>
    <row r="13" spans="1:15" ht="13.9" customHeight="1">
      <c r="A13" s="68">
        <v>6.81</v>
      </c>
      <c r="B13" s="16">
        <f t="shared" si="8"/>
        <v>6.7827599999999997</v>
      </c>
      <c r="C13" s="9">
        <f t="shared" si="9"/>
        <v>6.8372399999999995</v>
      </c>
      <c r="D13" s="68">
        <v>7.35</v>
      </c>
      <c r="E13" s="144">
        <f t="shared" si="0"/>
        <v>7.3205999999999998</v>
      </c>
      <c r="F13" s="9">
        <f t="shared" si="1"/>
        <v>7.3793999999999995</v>
      </c>
      <c r="G13" s="74">
        <v>2.5</v>
      </c>
      <c r="H13" s="16">
        <f t="shared" si="2"/>
        <v>2.3125</v>
      </c>
      <c r="I13" s="9">
        <f t="shared" si="3"/>
        <v>2.6875</v>
      </c>
      <c r="J13" s="68">
        <v>5.3</v>
      </c>
      <c r="K13" s="16">
        <f t="shared" si="4"/>
        <v>4.9554999999999998</v>
      </c>
      <c r="L13" s="9">
        <f t="shared" si="5"/>
        <v>5.6444999999999999</v>
      </c>
      <c r="M13" s="68">
        <v>10.7</v>
      </c>
      <c r="N13" s="16">
        <f t="shared" si="6"/>
        <v>10.0045</v>
      </c>
      <c r="O13" s="9">
        <f t="shared" si="7"/>
        <v>11.395499999999998</v>
      </c>
    </row>
    <row r="14" spans="1:15" ht="13.9" customHeight="1">
      <c r="A14" s="68">
        <v>6.83</v>
      </c>
      <c r="B14" s="16">
        <f t="shared" si="8"/>
        <v>6.8026800000000005</v>
      </c>
      <c r="C14" s="9">
        <f t="shared" si="9"/>
        <v>6.8573199999999996</v>
      </c>
      <c r="D14" s="68">
        <v>7.37</v>
      </c>
      <c r="E14" s="144">
        <f t="shared" si="0"/>
        <v>7.3405199999999997</v>
      </c>
      <c r="F14" s="9">
        <f t="shared" si="1"/>
        <v>7.3994800000000005</v>
      </c>
      <c r="G14" s="68">
        <v>2.7</v>
      </c>
      <c r="H14" s="16">
        <f t="shared" si="2"/>
        <v>2.4975000000000001</v>
      </c>
      <c r="I14" s="9">
        <f t="shared" si="3"/>
        <v>2.9025000000000003</v>
      </c>
      <c r="J14" s="68">
        <v>5.5</v>
      </c>
      <c r="K14" s="16">
        <f t="shared" si="4"/>
        <v>5.1425000000000001</v>
      </c>
      <c r="L14" s="9">
        <f t="shared" si="5"/>
        <v>5.8574999999999999</v>
      </c>
      <c r="M14" s="68">
        <v>10.9</v>
      </c>
      <c r="N14" s="16">
        <f t="shared" si="6"/>
        <v>10.1915</v>
      </c>
      <c r="O14" s="9">
        <f t="shared" si="7"/>
        <v>11.608500000000001</v>
      </c>
    </row>
    <row r="15" spans="1:15" ht="13.9" customHeight="1">
      <c r="A15" s="68">
        <v>6.85</v>
      </c>
      <c r="B15" s="16">
        <f t="shared" si="8"/>
        <v>6.8225999999999996</v>
      </c>
      <c r="C15" s="9">
        <f t="shared" si="9"/>
        <v>6.8773999999999997</v>
      </c>
      <c r="D15" s="68">
        <v>7.39</v>
      </c>
      <c r="E15" s="144">
        <f t="shared" si="0"/>
        <v>7.3604399999999996</v>
      </c>
      <c r="F15" s="9">
        <f t="shared" si="1"/>
        <v>7.4195599999999997</v>
      </c>
      <c r="G15" s="68">
        <v>2.9</v>
      </c>
      <c r="H15" s="16">
        <f t="shared" si="2"/>
        <v>2.6825000000000001</v>
      </c>
      <c r="I15" s="9">
        <f t="shared" si="3"/>
        <v>3.1174999999999997</v>
      </c>
      <c r="J15" s="68">
        <v>5.7</v>
      </c>
      <c r="K15" s="16">
        <f t="shared" si="4"/>
        <v>5.3295000000000003</v>
      </c>
      <c r="L15" s="9">
        <f t="shared" si="5"/>
        <v>6.0705</v>
      </c>
      <c r="M15" s="68">
        <v>11.1</v>
      </c>
      <c r="N15" s="16">
        <f t="shared" si="6"/>
        <v>10.378499999999999</v>
      </c>
      <c r="O15" s="9">
        <f t="shared" si="7"/>
        <v>11.8215</v>
      </c>
    </row>
    <row r="16" spans="1:15" ht="13.9" customHeight="1">
      <c r="A16" s="68">
        <v>6.87</v>
      </c>
      <c r="B16" s="16">
        <f t="shared" si="8"/>
        <v>6.8425200000000004</v>
      </c>
      <c r="C16" s="9">
        <f t="shared" si="9"/>
        <v>6.8974799999999998</v>
      </c>
      <c r="D16" s="68">
        <v>7.41</v>
      </c>
      <c r="E16" s="144">
        <f t="shared" si="0"/>
        <v>7.3803600000000005</v>
      </c>
      <c r="F16" s="9">
        <f t="shared" si="1"/>
        <v>7.4396399999999998</v>
      </c>
      <c r="G16" s="68">
        <v>3.1</v>
      </c>
      <c r="H16" s="16">
        <f t="shared" si="2"/>
        <v>2.8675000000000002</v>
      </c>
      <c r="I16" s="9">
        <f t="shared" si="3"/>
        <v>3.3325</v>
      </c>
      <c r="J16" s="68">
        <v>5.9</v>
      </c>
      <c r="K16" s="16">
        <f t="shared" si="4"/>
        <v>5.5165000000000006</v>
      </c>
      <c r="L16" s="9">
        <f t="shared" si="5"/>
        <v>6.2835000000000001</v>
      </c>
      <c r="M16" s="68">
        <v>11.3</v>
      </c>
      <c r="N16" s="16">
        <f t="shared" si="6"/>
        <v>10.5655</v>
      </c>
      <c r="O16" s="9">
        <f t="shared" si="7"/>
        <v>12.034500000000001</v>
      </c>
    </row>
    <row r="17" spans="1:23" ht="13.9" customHeight="1">
      <c r="A17" s="68">
        <v>6.89</v>
      </c>
      <c r="B17" s="16">
        <f t="shared" si="8"/>
        <v>6.8624399999999994</v>
      </c>
      <c r="C17" s="9">
        <f t="shared" si="9"/>
        <v>6.9175599999999999</v>
      </c>
      <c r="D17" s="68">
        <v>7.43</v>
      </c>
      <c r="E17" s="144">
        <f t="shared" si="0"/>
        <v>7.4002799999999995</v>
      </c>
      <c r="F17" s="9">
        <f t="shared" si="1"/>
        <v>7.4597199999999999</v>
      </c>
      <c r="G17" s="68">
        <v>3.3</v>
      </c>
      <c r="H17" s="16">
        <f t="shared" si="2"/>
        <v>3.0524999999999998</v>
      </c>
      <c r="I17" s="9">
        <f t="shared" si="3"/>
        <v>3.5474999999999999</v>
      </c>
      <c r="J17" s="68">
        <v>6.1</v>
      </c>
      <c r="K17" s="16">
        <f t="shared" si="4"/>
        <v>5.7035</v>
      </c>
      <c r="L17" s="9">
        <f t="shared" si="5"/>
        <v>6.4964999999999993</v>
      </c>
      <c r="M17" s="68">
        <v>11.5</v>
      </c>
      <c r="N17" s="16">
        <f t="shared" si="6"/>
        <v>10.7525</v>
      </c>
      <c r="O17" s="9">
        <f t="shared" si="7"/>
        <v>12.2475</v>
      </c>
    </row>
    <row r="18" spans="1:23" ht="13.9" customHeight="1">
      <c r="A18" s="68">
        <v>6.91</v>
      </c>
      <c r="B18" s="16">
        <f t="shared" si="8"/>
        <v>6.8823600000000003</v>
      </c>
      <c r="C18" s="9">
        <f t="shared" si="9"/>
        <v>6.93764</v>
      </c>
      <c r="D18" s="68">
        <v>7.45</v>
      </c>
      <c r="E18" s="144">
        <f t="shared" si="0"/>
        <v>7.4202000000000004</v>
      </c>
      <c r="F18" s="9">
        <f t="shared" si="1"/>
        <v>7.4798</v>
      </c>
      <c r="G18" s="68">
        <v>3.5</v>
      </c>
      <c r="H18" s="16">
        <f t="shared" si="2"/>
        <v>3.2374999999999998</v>
      </c>
      <c r="I18" s="9">
        <f t="shared" si="3"/>
        <v>3.7625000000000002</v>
      </c>
      <c r="J18" s="68">
        <v>6.3</v>
      </c>
      <c r="K18" s="16">
        <f t="shared" si="4"/>
        <v>5.8904999999999994</v>
      </c>
      <c r="L18" s="9">
        <f t="shared" si="5"/>
        <v>6.7095000000000002</v>
      </c>
      <c r="M18" s="68">
        <v>11.7</v>
      </c>
      <c r="N18" s="16">
        <f t="shared" si="6"/>
        <v>10.939499999999999</v>
      </c>
      <c r="O18" s="9">
        <f t="shared" si="7"/>
        <v>12.4605</v>
      </c>
    </row>
    <row r="19" spans="1:23" ht="13.9" customHeight="1">
      <c r="A19" s="68">
        <v>6.93</v>
      </c>
      <c r="B19" s="16">
        <f t="shared" si="8"/>
        <v>6.9022799999999993</v>
      </c>
      <c r="C19" s="9">
        <f t="shared" si="9"/>
        <v>6.9577200000000001</v>
      </c>
      <c r="D19" s="68">
        <v>7.47</v>
      </c>
      <c r="E19" s="144">
        <f t="shared" si="0"/>
        <v>7.4401199999999994</v>
      </c>
      <c r="F19" s="9">
        <f t="shared" si="1"/>
        <v>7.4998800000000001</v>
      </c>
      <c r="G19" s="68">
        <v>3.7</v>
      </c>
      <c r="H19" s="16">
        <f t="shared" si="2"/>
        <v>3.4225000000000003</v>
      </c>
      <c r="I19" s="9">
        <f t="shared" si="3"/>
        <v>3.9775</v>
      </c>
      <c r="J19" s="68">
        <v>6.5</v>
      </c>
      <c r="K19" s="16">
        <f t="shared" si="4"/>
        <v>6.0774999999999997</v>
      </c>
      <c r="L19" s="9">
        <f t="shared" si="5"/>
        <v>6.9225000000000003</v>
      </c>
      <c r="M19" s="68">
        <v>11.9</v>
      </c>
      <c r="N19" s="16">
        <f t="shared" si="6"/>
        <v>11.1265</v>
      </c>
      <c r="O19" s="9">
        <f t="shared" si="7"/>
        <v>12.673500000000001</v>
      </c>
    </row>
    <row r="20" spans="1:23" ht="13.9" customHeight="1">
      <c r="A20" s="68">
        <v>6.95</v>
      </c>
      <c r="B20" s="16">
        <f t="shared" si="8"/>
        <v>6.9222000000000001</v>
      </c>
      <c r="C20" s="9">
        <f t="shared" si="9"/>
        <v>6.9778000000000002</v>
      </c>
      <c r="D20" s="68">
        <v>7.49</v>
      </c>
      <c r="E20" s="144">
        <f t="shared" si="0"/>
        <v>7.4600400000000002</v>
      </c>
      <c r="F20" s="9">
        <f t="shared" si="1"/>
        <v>7.5199600000000002</v>
      </c>
      <c r="G20" s="68">
        <v>3.9</v>
      </c>
      <c r="H20" s="16">
        <f t="shared" si="2"/>
        <v>3.6074999999999999</v>
      </c>
      <c r="I20" s="9">
        <f t="shared" si="3"/>
        <v>4.1924999999999999</v>
      </c>
      <c r="J20" s="68">
        <v>6.7</v>
      </c>
      <c r="K20" s="16">
        <f t="shared" si="4"/>
        <v>6.2645</v>
      </c>
      <c r="L20" s="9">
        <f t="shared" si="5"/>
        <v>7.1355000000000004</v>
      </c>
      <c r="M20" s="68">
        <v>12.1</v>
      </c>
      <c r="N20" s="16">
        <f t="shared" si="6"/>
        <v>11.313499999999999</v>
      </c>
      <c r="O20" s="9">
        <f t="shared" si="7"/>
        <v>12.8865</v>
      </c>
    </row>
    <row r="21" spans="1:23" ht="13.9" customHeight="1">
      <c r="A21" s="68">
        <v>6.97</v>
      </c>
      <c r="B21" s="16">
        <f t="shared" si="8"/>
        <v>6.9421200000000001</v>
      </c>
      <c r="C21" s="9">
        <f t="shared" si="9"/>
        <v>6.9978799999999994</v>
      </c>
      <c r="D21" s="68">
        <v>7.51</v>
      </c>
      <c r="E21" s="144">
        <f t="shared" si="0"/>
        <v>7.4799600000000002</v>
      </c>
      <c r="F21" s="9">
        <f t="shared" si="1"/>
        <v>7.5400399999999994</v>
      </c>
      <c r="G21" s="68">
        <v>4.0999999999999996</v>
      </c>
      <c r="H21" s="16">
        <f t="shared" si="2"/>
        <v>3.7924999999999995</v>
      </c>
      <c r="I21" s="9">
        <f t="shared" si="3"/>
        <v>4.4074999999999998</v>
      </c>
      <c r="J21" s="68">
        <v>6.9</v>
      </c>
      <c r="K21" s="16">
        <f t="shared" si="4"/>
        <v>6.4515000000000002</v>
      </c>
      <c r="L21" s="9">
        <f t="shared" si="5"/>
        <v>7.3485000000000005</v>
      </c>
      <c r="M21" s="68">
        <v>12.3</v>
      </c>
      <c r="N21" s="16">
        <f t="shared" si="6"/>
        <v>11.500500000000001</v>
      </c>
      <c r="O21" s="9">
        <f t="shared" si="7"/>
        <v>13.099500000000001</v>
      </c>
      <c r="W21" s="64"/>
    </row>
    <row r="22" spans="1:23" ht="13.9" customHeight="1">
      <c r="A22" s="68">
        <v>6.99</v>
      </c>
      <c r="B22" s="16">
        <f t="shared" si="8"/>
        <v>6.96204</v>
      </c>
      <c r="C22" s="9">
        <f t="shared" si="9"/>
        <v>7.0179600000000004</v>
      </c>
      <c r="D22" s="68">
        <v>7.53</v>
      </c>
      <c r="E22" s="144">
        <f t="shared" ref="E22:E28" si="10">D22-(D22*0.004)</f>
        <v>7.4998800000000001</v>
      </c>
      <c r="F22" s="9">
        <f t="shared" ref="F22:F28" si="11">D22+(D22*0.004)</f>
        <v>7.5601200000000004</v>
      </c>
      <c r="G22" s="68">
        <v>4.3</v>
      </c>
      <c r="H22" s="16">
        <f t="shared" si="2"/>
        <v>3.9775</v>
      </c>
      <c r="I22" s="9">
        <f t="shared" si="3"/>
        <v>4.6224999999999996</v>
      </c>
      <c r="J22" s="68">
        <v>7.1</v>
      </c>
      <c r="K22" s="16">
        <f t="shared" si="4"/>
        <v>6.6384999999999996</v>
      </c>
      <c r="L22" s="9">
        <f t="shared" si="5"/>
        <v>7.5614999999999997</v>
      </c>
      <c r="M22" s="68">
        <v>12.5</v>
      </c>
      <c r="N22" s="16">
        <f t="shared" si="6"/>
        <v>11.6875</v>
      </c>
      <c r="O22" s="9">
        <f t="shared" si="7"/>
        <v>13.3125</v>
      </c>
    </row>
    <row r="23" spans="1:23" ht="13.5" customHeight="1">
      <c r="A23" s="68">
        <v>7.01</v>
      </c>
      <c r="B23" s="16">
        <f t="shared" si="8"/>
        <v>6.9819599999999999</v>
      </c>
      <c r="C23" s="9">
        <f t="shared" si="9"/>
        <v>7.0380399999999996</v>
      </c>
      <c r="D23" s="68">
        <v>7.55</v>
      </c>
      <c r="E23" s="144">
        <f t="shared" si="10"/>
        <v>7.5198</v>
      </c>
      <c r="F23" s="9">
        <f t="shared" si="11"/>
        <v>7.5801999999999996</v>
      </c>
      <c r="G23" s="68">
        <v>4.5</v>
      </c>
      <c r="H23" s="16">
        <f t="shared" si="2"/>
        <v>4.1624999999999996</v>
      </c>
      <c r="I23" s="9">
        <f t="shared" si="3"/>
        <v>4.8375000000000004</v>
      </c>
      <c r="J23" s="68">
        <v>7.3</v>
      </c>
      <c r="K23" s="16">
        <f t="shared" si="4"/>
        <v>6.8254999999999999</v>
      </c>
      <c r="L23" s="9">
        <f t="shared" si="5"/>
        <v>7.7744999999999997</v>
      </c>
      <c r="M23" s="68">
        <v>12.7</v>
      </c>
      <c r="N23" s="16">
        <f t="shared" si="6"/>
        <v>11.874499999999999</v>
      </c>
      <c r="O23" s="9">
        <f t="shared" si="7"/>
        <v>13.525499999999999</v>
      </c>
    </row>
    <row r="24" spans="1:23" ht="13.9" customHeight="1">
      <c r="A24" s="68">
        <v>7.03</v>
      </c>
      <c r="B24" s="16">
        <f t="shared" si="8"/>
        <v>7.0018799999999999</v>
      </c>
      <c r="C24" s="9">
        <f t="shared" si="9"/>
        <v>7.0581200000000006</v>
      </c>
      <c r="D24" s="68">
        <v>7.57</v>
      </c>
      <c r="E24" s="144">
        <f t="shared" si="10"/>
        <v>7.53972</v>
      </c>
      <c r="F24" s="9">
        <f t="shared" si="11"/>
        <v>7.6002800000000006</v>
      </c>
      <c r="G24" s="94">
        <v>4.5999999999999996</v>
      </c>
      <c r="H24" s="95">
        <f t="shared" si="2"/>
        <v>4.2549999999999999</v>
      </c>
      <c r="I24" s="96">
        <f t="shared" si="3"/>
        <v>4.9449999999999994</v>
      </c>
      <c r="J24" s="68">
        <v>7.5</v>
      </c>
      <c r="K24" s="16">
        <f t="shared" si="4"/>
        <v>7.0125000000000002</v>
      </c>
      <c r="L24" s="9">
        <f t="shared" si="5"/>
        <v>7.9874999999999998</v>
      </c>
      <c r="M24" s="68">
        <v>12.9</v>
      </c>
      <c r="N24" s="16">
        <f t="shared" si="6"/>
        <v>12.061500000000001</v>
      </c>
      <c r="O24" s="9">
        <f t="shared" si="7"/>
        <v>13.7385</v>
      </c>
    </row>
    <row r="25" spans="1:23" ht="13.9" customHeight="1">
      <c r="A25" s="68">
        <v>7.05</v>
      </c>
      <c r="B25" s="16">
        <f t="shared" si="8"/>
        <v>7.0217999999999998</v>
      </c>
      <c r="C25" s="9">
        <f t="shared" si="9"/>
        <v>7.0781999999999998</v>
      </c>
      <c r="D25" s="68">
        <v>7.59</v>
      </c>
      <c r="E25" s="144">
        <f t="shared" si="10"/>
        <v>7.5596399999999999</v>
      </c>
      <c r="F25" s="9">
        <f t="shared" si="11"/>
        <v>7.6203599999999998</v>
      </c>
      <c r="G25" s="51"/>
      <c r="H25" s="38"/>
      <c r="I25" s="52"/>
      <c r="J25" s="68">
        <v>7.7</v>
      </c>
      <c r="K25" s="16">
        <f t="shared" si="4"/>
        <v>7.1995000000000005</v>
      </c>
      <c r="L25" s="9">
        <f t="shared" si="5"/>
        <v>8.2004999999999999</v>
      </c>
      <c r="M25" s="68">
        <v>13.1</v>
      </c>
      <c r="N25" s="16">
        <f t="shared" si="6"/>
        <v>12.2485</v>
      </c>
      <c r="O25" s="9">
        <f t="shared" si="7"/>
        <v>13.951499999999999</v>
      </c>
    </row>
    <row r="26" spans="1:23" ht="13.9" customHeight="1">
      <c r="A26" s="68">
        <v>7.07</v>
      </c>
      <c r="B26" s="16">
        <f t="shared" si="8"/>
        <v>7.0417200000000006</v>
      </c>
      <c r="C26" s="9">
        <f t="shared" si="9"/>
        <v>7.0982799999999999</v>
      </c>
      <c r="D26" s="68">
        <v>7.61</v>
      </c>
      <c r="E26" s="144">
        <f t="shared" si="10"/>
        <v>7.5795600000000007</v>
      </c>
      <c r="F26" s="9">
        <f t="shared" si="11"/>
        <v>7.6404399999999999</v>
      </c>
      <c r="G26" s="51"/>
      <c r="H26" s="38"/>
      <c r="I26" s="52"/>
      <c r="J26" s="68">
        <v>7.9</v>
      </c>
      <c r="K26" s="16">
        <f t="shared" si="4"/>
        <v>7.3864999999999998</v>
      </c>
      <c r="L26" s="9">
        <f t="shared" si="5"/>
        <v>8.4135000000000009</v>
      </c>
      <c r="M26" s="68">
        <v>13.3</v>
      </c>
      <c r="N26" s="16">
        <f t="shared" si="6"/>
        <v>12.435500000000001</v>
      </c>
      <c r="O26" s="9">
        <f t="shared" si="7"/>
        <v>14.1645</v>
      </c>
    </row>
    <row r="27" spans="1:23" ht="13.9" customHeight="1">
      <c r="A27" s="68">
        <v>7.09</v>
      </c>
      <c r="B27" s="16">
        <f t="shared" si="8"/>
        <v>7.0616399999999997</v>
      </c>
      <c r="C27" s="9">
        <f t="shared" si="9"/>
        <v>7.11836</v>
      </c>
      <c r="D27" s="68">
        <v>7.63</v>
      </c>
      <c r="E27" s="144">
        <f t="shared" si="10"/>
        <v>7.5994799999999998</v>
      </c>
      <c r="F27" s="9">
        <f t="shared" si="11"/>
        <v>7.66052</v>
      </c>
      <c r="G27" s="51"/>
      <c r="H27" s="40"/>
      <c r="I27" s="52"/>
      <c r="J27" s="68">
        <v>8.1</v>
      </c>
      <c r="K27" s="16">
        <f t="shared" si="4"/>
        <v>7.5734999999999992</v>
      </c>
      <c r="L27" s="9">
        <f t="shared" si="5"/>
        <v>8.6265000000000001</v>
      </c>
      <c r="M27" s="68">
        <v>13.5</v>
      </c>
      <c r="N27" s="16">
        <f t="shared" si="6"/>
        <v>12.6225</v>
      </c>
      <c r="O27" s="9">
        <f t="shared" si="7"/>
        <v>14.3775</v>
      </c>
    </row>
    <row r="28" spans="1:23" ht="13.9" customHeight="1">
      <c r="A28" s="68">
        <v>7.11</v>
      </c>
      <c r="B28" s="16">
        <f t="shared" si="8"/>
        <v>7.0815600000000005</v>
      </c>
      <c r="C28" s="9">
        <f t="shared" si="9"/>
        <v>7.1384400000000001</v>
      </c>
      <c r="D28" s="68">
        <v>7.65</v>
      </c>
      <c r="E28" s="144">
        <f t="shared" si="10"/>
        <v>7.6194000000000006</v>
      </c>
      <c r="F28" s="9">
        <f t="shared" si="11"/>
        <v>7.6806000000000001</v>
      </c>
      <c r="G28" s="51"/>
      <c r="H28" s="38"/>
      <c r="I28" s="52"/>
      <c r="J28" s="68">
        <v>8.3000000000000007</v>
      </c>
      <c r="K28" s="16">
        <f t="shared" si="4"/>
        <v>7.7605000000000004</v>
      </c>
      <c r="L28" s="9">
        <f t="shared" si="5"/>
        <v>8.839500000000001</v>
      </c>
      <c r="M28" s="68">
        <v>13.7</v>
      </c>
      <c r="N28" s="16">
        <f t="shared" si="6"/>
        <v>12.8095</v>
      </c>
      <c r="O28" s="9">
        <f t="shared" si="7"/>
        <v>14.590499999999999</v>
      </c>
    </row>
    <row r="29" spans="1:23" ht="13.9" customHeight="1">
      <c r="A29" s="68">
        <v>7.13</v>
      </c>
      <c r="B29" s="16">
        <f t="shared" si="8"/>
        <v>7.1014799999999996</v>
      </c>
      <c r="C29" s="9">
        <f t="shared" si="9"/>
        <v>7.1585200000000002</v>
      </c>
      <c r="D29" s="68">
        <v>7.67</v>
      </c>
      <c r="E29" s="144">
        <f t="shared" ref="E29:E36" si="12">D29-(D29*0.004)</f>
        <v>7.6393199999999997</v>
      </c>
      <c r="F29" s="9">
        <f t="shared" ref="F29:F36" si="13">D29+(D29*0.004)</f>
        <v>7.7006800000000002</v>
      </c>
      <c r="G29" s="51"/>
      <c r="H29" s="38"/>
      <c r="I29" s="52"/>
      <c r="J29" s="68">
        <v>8.5</v>
      </c>
      <c r="K29" s="16">
        <f t="shared" si="4"/>
        <v>7.9474999999999998</v>
      </c>
      <c r="L29" s="9">
        <f t="shared" si="5"/>
        <v>9.0525000000000002</v>
      </c>
      <c r="M29" s="68">
        <v>13.9</v>
      </c>
      <c r="N29" s="16">
        <f t="shared" si="6"/>
        <v>12.996500000000001</v>
      </c>
      <c r="O29" s="9">
        <f t="shared" si="7"/>
        <v>14.8035</v>
      </c>
    </row>
    <row r="30" spans="1:23" ht="13.9" customHeight="1">
      <c r="A30" s="68">
        <v>7.15</v>
      </c>
      <c r="B30" s="16">
        <f t="shared" si="8"/>
        <v>7.1214000000000004</v>
      </c>
      <c r="C30" s="9">
        <f t="shared" si="9"/>
        <v>7.1786000000000003</v>
      </c>
      <c r="D30" s="68">
        <v>7.69</v>
      </c>
      <c r="E30" s="144">
        <f t="shared" si="12"/>
        <v>7.6592400000000005</v>
      </c>
      <c r="F30" s="9">
        <f t="shared" si="13"/>
        <v>7.7207600000000003</v>
      </c>
      <c r="G30" s="51"/>
      <c r="H30" s="38"/>
      <c r="I30" s="52"/>
      <c r="J30" s="68">
        <v>8.6999999999999993</v>
      </c>
      <c r="K30" s="16">
        <f t="shared" si="4"/>
        <v>8.1344999999999992</v>
      </c>
      <c r="L30" s="9">
        <f t="shared" si="5"/>
        <v>9.2654999999999994</v>
      </c>
      <c r="M30" s="68">
        <v>14.1</v>
      </c>
      <c r="N30" s="16">
        <f t="shared" si="6"/>
        <v>13.1835</v>
      </c>
      <c r="O30" s="9">
        <f t="shared" si="7"/>
        <v>15.016499999999999</v>
      </c>
    </row>
    <row r="31" spans="1:23" ht="13.9" customHeight="1">
      <c r="A31" s="68">
        <v>7.17</v>
      </c>
      <c r="B31" s="16">
        <f t="shared" si="8"/>
        <v>7.1413200000000003</v>
      </c>
      <c r="C31" s="9">
        <f t="shared" si="9"/>
        <v>7.1986799999999995</v>
      </c>
      <c r="D31" s="68">
        <v>7.71</v>
      </c>
      <c r="E31" s="144">
        <f t="shared" si="12"/>
        <v>7.6791599999999995</v>
      </c>
      <c r="F31" s="9">
        <f t="shared" si="13"/>
        <v>7.7408400000000004</v>
      </c>
      <c r="G31" s="51"/>
      <c r="H31" s="38"/>
      <c r="I31" s="52"/>
      <c r="J31" s="68">
        <v>8.9</v>
      </c>
      <c r="K31" s="16">
        <f t="shared" si="4"/>
        <v>8.3215000000000003</v>
      </c>
      <c r="L31" s="9">
        <f t="shared" si="5"/>
        <v>9.4785000000000004</v>
      </c>
      <c r="M31" s="68">
        <v>14.3</v>
      </c>
      <c r="N31" s="16">
        <f t="shared" si="6"/>
        <v>13.3705</v>
      </c>
      <c r="O31" s="9">
        <f t="shared" si="7"/>
        <v>15.229500000000002</v>
      </c>
    </row>
    <row r="32" spans="1:23" ht="13.9" customHeight="1">
      <c r="A32" s="68">
        <v>7.19</v>
      </c>
      <c r="B32" s="16">
        <f t="shared" si="8"/>
        <v>7.1612400000000003</v>
      </c>
      <c r="C32" s="9">
        <f t="shared" si="9"/>
        <v>7.2187600000000005</v>
      </c>
      <c r="D32" s="68">
        <v>7.73</v>
      </c>
      <c r="E32" s="144">
        <f t="shared" si="12"/>
        <v>7.6990800000000004</v>
      </c>
      <c r="F32" s="9">
        <f t="shared" si="13"/>
        <v>7.7609200000000005</v>
      </c>
      <c r="G32" s="51"/>
      <c r="H32" s="38"/>
      <c r="I32" s="52"/>
      <c r="J32" s="68">
        <v>9.1</v>
      </c>
      <c r="K32" s="16">
        <f t="shared" si="4"/>
        <v>8.5084999999999997</v>
      </c>
      <c r="L32" s="9">
        <f t="shared" si="5"/>
        <v>9.6914999999999996</v>
      </c>
      <c r="M32" s="68">
        <v>14.5</v>
      </c>
      <c r="N32" s="16">
        <f t="shared" si="6"/>
        <v>13.557499999999999</v>
      </c>
      <c r="O32" s="9">
        <f t="shared" si="7"/>
        <v>15.442500000000001</v>
      </c>
    </row>
    <row r="33" spans="1:18" ht="13.9" customHeight="1">
      <c r="A33" s="68">
        <v>7.21</v>
      </c>
      <c r="B33" s="16">
        <f t="shared" si="8"/>
        <v>7.1811600000000002</v>
      </c>
      <c r="C33" s="9">
        <f t="shared" si="9"/>
        <v>7.2388399999999997</v>
      </c>
      <c r="D33" s="68">
        <v>7.75</v>
      </c>
      <c r="E33" s="144">
        <f t="shared" si="12"/>
        <v>7.7190000000000003</v>
      </c>
      <c r="F33" s="9">
        <f t="shared" si="13"/>
        <v>7.7809999999999997</v>
      </c>
      <c r="G33" s="51"/>
      <c r="H33" s="38"/>
      <c r="I33" s="52"/>
      <c r="J33" s="68">
        <v>9.3000000000000007</v>
      </c>
      <c r="K33" s="16">
        <f t="shared" si="4"/>
        <v>8.6955000000000009</v>
      </c>
      <c r="L33" s="9">
        <f t="shared" si="5"/>
        <v>9.9045000000000005</v>
      </c>
      <c r="M33" s="94">
        <v>14.7</v>
      </c>
      <c r="N33" s="95">
        <f t="shared" si="6"/>
        <v>13.744499999999999</v>
      </c>
      <c r="O33" s="96">
        <f t="shared" si="7"/>
        <v>15.6555</v>
      </c>
    </row>
    <row r="34" spans="1:18" ht="13.9" customHeight="1">
      <c r="A34" s="68">
        <v>7.23</v>
      </c>
      <c r="B34" s="16">
        <f t="shared" si="8"/>
        <v>7.2010800000000001</v>
      </c>
      <c r="C34" s="9">
        <f t="shared" si="9"/>
        <v>7.2589200000000007</v>
      </c>
      <c r="D34" s="68">
        <v>7.77</v>
      </c>
      <c r="E34" s="144">
        <f t="shared" si="12"/>
        <v>7.7389199999999994</v>
      </c>
      <c r="F34" s="9">
        <f t="shared" si="13"/>
        <v>7.8010799999999998</v>
      </c>
      <c r="G34" s="51"/>
      <c r="H34" s="38"/>
      <c r="I34" s="52"/>
      <c r="J34" s="68">
        <v>9.5</v>
      </c>
      <c r="K34" s="16">
        <f t="shared" si="4"/>
        <v>8.8825000000000003</v>
      </c>
      <c r="L34" s="9">
        <f t="shared" si="5"/>
        <v>10.1175</v>
      </c>
      <c r="M34" s="55"/>
      <c r="N34" s="40"/>
      <c r="O34" s="46"/>
    </row>
    <row r="35" spans="1:18" ht="13.9" customHeight="1">
      <c r="A35" s="68">
        <v>7.25</v>
      </c>
      <c r="B35" s="16">
        <f t="shared" si="8"/>
        <v>7.2210000000000001</v>
      </c>
      <c r="C35" s="9">
        <f t="shared" si="9"/>
        <v>7.2789999999999999</v>
      </c>
      <c r="D35" s="68">
        <v>7.79</v>
      </c>
      <c r="E35" s="144">
        <f t="shared" si="12"/>
        <v>7.7588400000000002</v>
      </c>
      <c r="F35" s="9">
        <f t="shared" si="13"/>
        <v>7.8211599999999999</v>
      </c>
      <c r="G35" s="51"/>
      <c r="H35" s="38"/>
      <c r="I35" s="52"/>
      <c r="J35" s="68">
        <v>9.6999999999999993</v>
      </c>
      <c r="K35" s="16">
        <f t="shared" si="4"/>
        <v>9.0694999999999997</v>
      </c>
      <c r="L35" s="9">
        <f t="shared" si="5"/>
        <v>10.330499999999999</v>
      </c>
      <c r="M35" s="55"/>
      <c r="N35" s="40"/>
      <c r="O35" s="46"/>
    </row>
    <row r="36" spans="1:18" ht="15.75" customHeight="1" thickBot="1">
      <c r="A36" s="69">
        <v>7.27</v>
      </c>
      <c r="B36" s="30">
        <f t="shared" si="8"/>
        <v>7.2409199999999991</v>
      </c>
      <c r="C36" s="33">
        <f t="shared" si="9"/>
        <v>7.29908</v>
      </c>
      <c r="D36" s="69">
        <v>7.81</v>
      </c>
      <c r="E36" s="145">
        <f t="shared" si="12"/>
        <v>7.7787599999999992</v>
      </c>
      <c r="F36" s="33">
        <f t="shared" si="13"/>
        <v>7.84124</v>
      </c>
      <c r="G36" s="53"/>
      <c r="H36" s="36"/>
      <c r="I36" s="54"/>
      <c r="J36" s="69">
        <v>9.9</v>
      </c>
      <c r="K36" s="30">
        <f t="shared" si="4"/>
        <v>9.2565000000000008</v>
      </c>
      <c r="L36" s="33">
        <f t="shared" si="5"/>
        <v>10.5435</v>
      </c>
      <c r="M36" s="41"/>
      <c r="N36" s="42"/>
      <c r="O36" s="43"/>
    </row>
    <row r="37" spans="1:18" ht="13.9" customHeight="1"/>
    <row r="38" spans="1:18" ht="13.9" customHeight="1"/>
    <row r="39" spans="1:18" ht="13.9" customHeight="1">
      <c r="A39" s="86" t="s">
        <v>19</v>
      </c>
      <c r="B39" s="87"/>
      <c r="C39" s="87"/>
      <c r="D39" s="88"/>
      <c r="E39" s="88"/>
      <c r="F39" s="88"/>
      <c r="G39" s="88"/>
      <c r="H39" s="88"/>
    </row>
    <row r="40" spans="1:18" ht="13.9" customHeight="1"/>
    <row r="41" spans="1:18" ht="15.75" customHeight="1">
      <c r="A41" s="3" t="s">
        <v>15</v>
      </c>
      <c r="B41" s="59"/>
      <c r="C41" s="60"/>
      <c r="D41" s="59"/>
      <c r="E41" s="59"/>
      <c r="F41" s="60"/>
      <c r="G41" s="61"/>
      <c r="H41" s="61"/>
      <c r="I41" s="62"/>
      <c r="J41" s="63"/>
      <c r="K41" s="63"/>
      <c r="L41" s="58"/>
      <c r="M41" s="58"/>
      <c r="N41" s="58"/>
      <c r="O41" s="58"/>
      <c r="P41" s="58"/>
      <c r="Q41" s="58"/>
      <c r="R41" s="58"/>
    </row>
    <row r="42" spans="1:18" ht="15" customHeight="1">
      <c r="A42" s="44"/>
      <c r="B42" s="11"/>
      <c r="C42" s="11"/>
      <c r="D42" s="11"/>
      <c r="E42" s="11"/>
      <c r="F42" s="11"/>
      <c r="G42" s="32"/>
      <c r="H42" s="32"/>
      <c r="I42" s="32"/>
    </row>
    <row r="43" spans="1:18" ht="15" customHeight="1">
      <c r="A43" s="44"/>
      <c r="B43" s="11"/>
      <c r="C43" s="11"/>
      <c r="D43" s="11"/>
      <c r="E43" s="11"/>
      <c r="F43" s="11"/>
      <c r="G43" s="32"/>
      <c r="H43" s="32"/>
      <c r="I43" s="32"/>
    </row>
    <row r="44" spans="1:18" ht="15" customHeight="1" thickBot="1">
      <c r="A44" s="12"/>
      <c r="B44" s="14"/>
      <c r="C44" s="14"/>
      <c r="D44" s="12"/>
      <c r="E44" s="14"/>
      <c r="F44" s="14"/>
      <c r="G44" s="12"/>
      <c r="H44" s="14"/>
      <c r="I44" s="14"/>
      <c r="J44" s="40"/>
      <c r="K44" s="40"/>
      <c r="L44" s="40"/>
      <c r="M44" s="40"/>
      <c r="N44" s="40"/>
      <c r="O44" s="40"/>
      <c r="P44" s="40"/>
      <c r="Q44" s="40"/>
      <c r="R44" s="40"/>
    </row>
    <row r="45" spans="1:18" ht="14.25" customHeight="1">
      <c r="A45" s="70"/>
      <c r="B45" s="83" t="s">
        <v>21</v>
      </c>
      <c r="C45" s="84"/>
      <c r="D45" s="70"/>
      <c r="E45" s="83" t="s">
        <v>21</v>
      </c>
      <c r="F45" s="84"/>
      <c r="G45" s="70"/>
      <c r="H45" s="83" t="s">
        <v>21</v>
      </c>
      <c r="I45" s="84"/>
      <c r="J45" s="70"/>
      <c r="K45" s="83" t="s">
        <v>21</v>
      </c>
      <c r="L45" s="84"/>
      <c r="M45" s="70"/>
      <c r="N45" s="83" t="s">
        <v>21</v>
      </c>
      <c r="O45" s="84"/>
      <c r="P45" s="70"/>
      <c r="Q45" s="83" t="s">
        <v>21</v>
      </c>
      <c r="R45" s="84"/>
    </row>
    <row r="46" spans="1:18" ht="15" customHeight="1">
      <c r="A46" s="103" t="s">
        <v>0</v>
      </c>
      <c r="B46" s="101" t="s">
        <v>22</v>
      </c>
      <c r="C46" s="102"/>
      <c r="D46" s="103" t="s">
        <v>0</v>
      </c>
      <c r="E46" s="101" t="s">
        <v>22</v>
      </c>
      <c r="F46" s="102"/>
      <c r="G46" s="103" t="s">
        <v>0</v>
      </c>
      <c r="H46" s="101" t="s">
        <v>22</v>
      </c>
      <c r="I46" s="102"/>
      <c r="J46" s="103" t="s">
        <v>0</v>
      </c>
      <c r="K46" s="101" t="s">
        <v>22</v>
      </c>
      <c r="L46" s="102"/>
      <c r="M46" s="103" t="s">
        <v>0</v>
      </c>
      <c r="N46" s="101" t="s">
        <v>22</v>
      </c>
      <c r="O46" s="102"/>
      <c r="P46" s="103" t="s">
        <v>0</v>
      </c>
      <c r="Q46" s="101" t="s">
        <v>22</v>
      </c>
      <c r="R46" s="102"/>
    </row>
    <row r="47" spans="1:18" ht="13.9" customHeight="1">
      <c r="A47" s="103" t="s">
        <v>1</v>
      </c>
      <c r="B47" s="101" t="s">
        <v>23</v>
      </c>
      <c r="C47" s="102"/>
      <c r="D47" s="103" t="s">
        <v>1</v>
      </c>
      <c r="E47" s="101" t="s">
        <v>23</v>
      </c>
      <c r="F47" s="102"/>
      <c r="G47" s="103" t="s">
        <v>1</v>
      </c>
      <c r="H47" s="101" t="s">
        <v>23</v>
      </c>
      <c r="I47" s="102"/>
      <c r="J47" s="103" t="s">
        <v>1</v>
      </c>
      <c r="K47" s="101" t="s">
        <v>23</v>
      </c>
      <c r="L47" s="102"/>
      <c r="M47" s="103" t="s">
        <v>1</v>
      </c>
      <c r="N47" s="101" t="s">
        <v>23</v>
      </c>
      <c r="O47" s="102"/>
      <c r="P47" s="103" t="s">
        <v>1</v>
      </c>
      <c r="Q47" s="101" t="s">
        <v>23</v>
      </c>
      <c r="R47" s="102"/>
    </row>
    <row r="48" spans="1:18" ht="13.9" customHeight="1" thickBot="1">
      <c r="A48" s="79"/>
      <c r="B48" s="77" t="s">
        <v>8</v>
      </c>
      <c r="C48" s="78" t="s">
        <v>9</v>
      </c>
      <c r="D48" s="79"/>
      <c r="E48" s="77" t="s">
        <v>8</v>
      </c>
      <c r="F48" s="78" t="s">
        <v>9</v>
      </c>
      <c r="G48" s="79"/>
      <c r="H48" s="77" t="s">
        <v>10</v>
      </c>
      <c r="I48" s="78" t="s">
        <v>11</v>
      </c>
      <c r="J48" s="79"/>
      <c r="K48" s="77" t="s">
        <v>10</v>
      </c>
      <c r="L48" s="78" t="s">
        <v>11</v>
      </c>
      <c r="M48" s="79"/>
      <c r="N48" s="77" t="s">
        <v>12</v>
      </c>
      <c r="O48" s="78" t="s">
        <v>17</v>
      </c>
      <c r="P48" s="79"/>
      <c r="Q48" s="77" t="s">
        <v>12</v>
      </c>
      <c r="R48" s="78" t="s">
        <v>18</v>
      </c>
    </row>
    <row r="49" spans="1:18" s="40" customFormat="1" ht="3" customHeight="1">
      <c r="A49" s="67"/>
      <c r="B49" s="49"/>
      <c r="C49" s="50"/>
      <c r="D49" s="67"/>
      <c r="E49" s="49"/>
      <c r="F49" s="50"/>
      <c r="G49" s="67"/>
      <c r="H49" s="49"/>
      <c r="I49" s="50"/>
      <c r="J49" s="67"/>
      <c r="K49" s="49"/>
      <c r="L49" s="50"/>
      <c r="M49" s="67"/>
      <c r="N49" s="49"/>
      <c r="O49" s="50"/>
      <c r="P49" s="67"/>
      <c r="Q49" s="49"/>
      <c r="R49" s="50"/>
    </row>
    <row r="50" spans="1:18" ht="13.5" customHeight="1">
      <c r="A50" s="80">
        <v>5.3</v>
      </c>
      <c r="B50" s="23">
        <f>A50-(A50*0.11)</f>
        <v>4.7169999999999996</v>
      </c>
      <c r="C50" s="29">
        <f>A50+(A50*0.11)</f>
        <v>5.883</v>
      </c>
      <c r="D50" s="80">
        <v>8</v>
      </c>
      <c r="E50" s="23">
        <f t="shared" ref="E50:E76" si="14">D50-(D50*0.11)</f>
        <v>7.12</v>
      </c>
      <c r="F50" s="29">
        <f t="shared" ref="F50:F76" si="15">D50+(D50*0.11)</f>
        <v>8.8800000000000008</v>
      </c>
      <c r="G50" s="80">
        <v>10.7</v>
      </c>
      <c r="H50" s="23">
        <f t="shared" ref="H50:H76" si="16">G50-(G50*0.07)</f>
        <v>9.9509999999999987</v>
      </c>
      <c r="I50" s="29">
        <f t="shared" ref="I50:I76" si="17">G50+(G50*0.07)</f>
        <v>11.449</v>
      </c>
      <c r="J50" s="80">
        <v>13.4</v>
      </c>
      <c r="K50" s="23">
        <f t="shared" ref="K50:K76" si="18">J50-(J50*0.07)</f>
        <v>12.462</v>
      </c>
      <c r="L50" s="29">
        <f t="shared" ref="L50:L76" si="19">J50+(J50*0.07)</f>
        <v>14.338000000000001</v>
      </c>
      <c r="M50" s="80">
        <v>16.7</v>
      </c>
      <c r="N50" s="23">
        <f t="shared" ref="N50:N76" si="20">M50-(M50*0.055)</f>
        <v>15.781499999999999</v>
      </c>
      <c r="O50" s="29">
        <f t="shared" ref="O50:O76" si="21">M50+(M50*0.055)</f>
        <v>17.618500000000001</v>
      </c>
      <c r="P50" s="80">
        <v>30</v>
      </c>
      <c r="Q50" s="23">
        <f t="shared" ref="Q50:Q77" si="22">P50-(P50*0.055)</f>
        <v>28.35</v>
      </c>
      <c r="R50" s="29">
        <f t="shared" ref="R50:R77" si="23">P50+(P50*0.055)</f>
        <v>31.65</v>
      </c>
    </row>
    <row r="51" spans="1:18" ht="13.9" customHeight="1">
      <c r="A51" s="80">
        <v>5.4</v>
      </c>
      <c r="B51" s="23">
        <f t="shared" ref="B51:B76" si="24">A51-(A51*0.11)</f>
        <v>4.806</v>
      </c>
      <c r="C51" s="29">
        <f t="shared" ref="C51:C76" si="25">A51+(A51*0.11)</f>
        <v>5.9940000000000007</v>
      </c>
      <c r="D51" s="80">
        <v>8.1</v>
      </c>
      <c r="E51" s="23">
        <f t="shared" si="14"/>
        <v>7.2089999999999996</v>
      </c>
      <c r="F51" s="29">
        <f t="shared" si="15"/>
        <v>8.9909999999999997</v>
      </c>
      <c r="G51" s="80">
        <v>10.8</v>
      </c>
      <c r="H51" s="23">
        <f t="shared" si="16"/>
        <v>10.044</v>
      </c>
      <c r="I51" s="29">
        <f t="shared" si="17"/>
        <v>11.556000000000001</v>
      </c>
      <c r="J51" s="80">
        <v>13.5</v>
      </c>
      <c r="K51" s="23">
        <f t="shared" si="18"/>
        <v>12.555</v>
      </c>
      <c r="L51" s="29">
        <f t="shared" si="19"/>
        <v>14.445</v>
      </c>
      <c r="M51" s="80">
        <v>17</v>
      </c>
      <c r="N51" s="23">
        <f t="shared" si="20"/>
        <v>16.065000000000001</v>
      </c>
      <c r="O51" s="29">
        <f t="shared" si="21"/>
        <v>17.934999999999999</v>
      </c>
      <c r="P51" s="80">
        <v>30.5</v>
      </c>
      <c r="Q51" s="23">
        <f t="shared" si="22"/>
        <v>28.822500000000002</v>
      </c>
      <c r="R51" s="29">
        <f t="shared" si="23"/>
        <v>32.177500000000002</v>
      </c>
    </row>
    <row r="52" spans="1:18" ht="13.9" customHeight="1">
      <c r="A52" s="80">
        <v>5.5</v>
      </c>
      <c r="B52" s="23">
        <f t="shared" si="24"/>
        <v>4.8949999999999996</v>
      </c>
      <c r="C52" s="29">
        <f t="shared" si="25"/>
        <v>6.1050000000000004</v>
      </c>
      <c r="D52" s="80">
        <v>8.1999999999999993</v>
      </c>
      <c r="E52" s="23">
        <f t="shared" si="14"/>
        <v>7.2979999999999992</v>
      </c>
      <c r="F52" s="29">
        <f t="shared" si="15"/>
        <v>9.1019999999999985</v>
      </c>
      <c r="G52" s="80">
        <v>10.9</v>
      </c>
      <c r="H52" s="23">
        <f t="shared" si="16"/>
        <v>10.137</v>
      </c>
      <c r="I52" s="29">
        <f t="shared" si="17"/>
        <v>11.663</v>
      </c>
      <c r="J52" s="80">
        <v>13.6</v>
      </c>
      <c r="K52" s="23">
        <f t="shared" si="18"/>
        <v>12.648</v>
      </c>
      <c r="L52" s="29">
        <f t="shared" si="19"/>
        <v>14.552</v>
      </c>
      <c r="M52" s="80">
        <v>17.5</v>
      </c>
      <c r="N52" s="23">
        <f t="shared" si="20"/>
        <v>16.537500000000001</v>
      </c>
      <c r="O52" s="29">
        <f t="shared" si="21"/>
        <v>18.462499999999999</v>
      </c>
      <c r="P52" s="80">
        <v>31</v>
      </c>
      <c r="Q52" s="23">
        <f t="shared" si="22"/>
        <v>29.295000000000002</v>
      </c>
      <c r="R52" s="29">
        <f t="shared" si="23"/>
        <v>32.704999999999998</v>
      </c>
    </row>
    <row r="53" spans="1:18" ht="13.5" customHeight="1">
      <c r="A53" s="80">
        <v>5.6</v>
      </c>
      <c r="B53" s="23">
        <f t="shared" si="24"/>
        <v>4.984</v>
      </c>
      <c r="C53" s="29">
        <f t="shared" si="25"/>
        <v>6.2159999999999993</v>
      </c>
      <c r="D53" s="80">
        <v>8.3000000000000007</v>
      </c>
      <c r="E53" s="23">
        <f t="shared" si="14"/>
        <v>7.3870000000000005</v>
      </c>
      <c r="F53" s="29">
        <f t="shared" si="15"/>
        <v>9.213000000000001</v>
      </c>
      <c r="G53" s="80">
        <v>11</v>
      </c>
      <c r="H53" s="23">
        <f t="shared" si="16"/>
        <v>10.23</v>
      </c>
      <c r="I53" s="29">
        <f t="shared" si="17"/>
        <v>11.77</v>
      </c>
      <c r="J53" s="80">
        <v>13.7</v>
      </c>
      <c r="K53" s="23">
        <f t="shared" si="18"/>
        <v>12.741</v>
      </c>
      <c r="L53" s="29">
        <f t="shared" si="19"/>
        <v>14.658999999999999</v>
      </c>
      <c r="M53" s="80">
        <v>18</v>
      </c>
      <c r="N53" s="23">
        <f t="shared" si="20"/>
        <v>17.010000000000002</v>
      </c>
      <c r="O53" s="29">
        <f t="shared" si="21"/>
        <v>18.989999999999998</v>
      </c>
      <c r="P53" s="80">
        <v>31.5</v>
      </c>
      <c r="Q53" s="23">
        <f t="shared" si="22"/>
        <v>29.767499999999998</v>
      </c>
      <c r="R53" s="29">
        <f t="shared" si="23"/>
        <v>33.232500000000002</v>
      </c>
    </row>
    <row r="54" spans="1:18" ht="13.5" customHeight="1">
      <c r="A54" s="80">
        <v>5.7</v>
      </c>
      <c r="B54" s="23">
        <f t="shared" si="24"/>
        <v>5.0730000000000004</v>
      </c>
      <c r="C54" s="29">
        <f t="shared" si="25"/>
        <v>6.327</v>
      </c>
      <c r="D54" s="80">
        <v>8.4</v>
      </c>
      <c r="E54" s="23">
        <f t="shared" si="14"/>
        <v>7.476</v>
      </c>
      <c r="F54" s="29">
        <f t="shared" si="15"/>
        <v>9.3239999999999998</v>
      </c>
      <c r="G54" s="80">
        <v>11.1</v>
      </c>
      <c r="H54" s="23">
        <f t="shared" si="16"/>
        <v>10.323</v>
      </c>
      <c r="I54" s="29">
        <f t="shared" si="17"/>
        <v>11.876999999999999</v>
      </c>
      <c r="J54" s="80">
        <v>13.8</v>
      </c>
      <c r="K54" s="23">
        <f t="shared" si="18"/>
        <v>12.834</v>
      </c>
      <c r="L54" s="29">
        <f t="shared" si="19"/>
        <v>14.766000000000002</v>
      </c>
      <c r="M54" s="80">
        <v>18.5</v>
      </c>
      <c r="N54" s="23">
        <f t="shared" si="20"/>
        <v>17.482500000000002</v>
      </c>
      <c r="O54" s="29">
        <f t="shared" si="21"/>
        <v>19.517499999999998</v>
      </c>
      <c r="P54" s="80">
        <v>32</v>
      </c>
      <c r="Q54" s="23">
        <f t="shared" si="22"/>
        <v>30.24</v>
      </c>
      <c r="R54" s="29">
        <f t="shared" si="23"/>
        <v>33.76</v>
      </c>
    </row>
    <row r="55" spans="1:18" ht="13.5" customHeight="1">
      <c r="A55" s="80">
        <v>5.8</v>
      </c>
      <c r="B55" s="23">
        <f t="shared" si="24"/>
        <v>5.1619999999999999</v>
      </c>
      <c r="C55" s="29">
        <f t="shared" si="25"/>
        <v>6.4379999999999997</v>
      </c>
      <c r="D55" s="80">
        <v>8.5</v>
      </c>
      <c r="E55" s="23">
        <f t="shared" si="14"/>
        <v>7.5649999999999995</v>
      </c>
      <c r="F55" s="29">
        <f t="shared" si="15"/>
        <v>9.4350000000000005</v>
      </c>
      <c r="G55" s="80">
        <v>11.2</v>
      </c>
      <c r="H55" s="23">
        <f t="shared" si="16"/>
        <v>10.415999999999999</v>
      </c>
      <c r="I55" s="29">
        <f t="shared" si="17"/>
        <v>11.984</v>
      </c>
      <c r="J55" s="80">
        <v>13.9</v>
      </c>
      <c r="K55" s="23">
        <f t="shared" si="18"/>
        <v>12.927</v>
      </c>
      <c r="L55" s="29">
        <f t="shared" si="19"/>
        <v>14.873000000000001</v>
      </c>
      <c r="M55" s="80">
        <v>19</v>
      </c>
      <c r="N55" s="23">
        <f t="shared" si="20"/>
        <v>17.954999999999998</v>
      </c>
      <c r="O55" s="29">
        <f t="shared" si="21"/>
        <v>20.045000000000002</v>
      </c>
      <c r="P55" s="80">
        <v>32.5</v>
      </c>
      <c r="Q55" s="23">
        <f t="shared" si="22"/>
        <v>30.712499999999999</v>
      </c>
      <c r="R55" s="29">
        <f t="shared" si="23"/>
        <v>34.287500000000001</v>
      </c>
    </row>
    <row r="56" spans="1:18" ht="13.5" customHeight="1">
      <c r="A56" s="80">
        <v>5.9</v>
      </c>
      <c r="B56" s="23">
        <f t="shared" si="24"/>
        <v>5.2510000000000003</v>
      </c>
      <c r="C56" s="29">
        <f t="shared" si="25"/>
        <v>6.5490000000000004</v>
      </c>
      <c r="D56" s="80">
        <v>8.6</v>
      </c>
      <c r="E56" s="23">
        <f t="shared" si="14"/>
        <v>7.6539999999999999</v>
      </c>
      <c r="F56" s="29">
        <f t="shared" si="15"/>
        <v>9.5459999999999994</v>
      </c>
      <c r="G56" s="80">
        <v>11.3</v>
      </c>
      <c r="H56" s="23">
        <f t="shared" si="16"/>
        <v>10.509</v>
      </c>
      <c r="I56" s="29">
        <f t="shared" si="17"/>
        <v>12.091000000000001</v>
      </c>
      <c r="J56" s="80">
        <v>14</v>
      </c>
      <c r="K56" s="23">
        <f t="shared" si="18"/>
        <v>13.02</v>
      </c>
      <c r="L56" s="29">
        <f t="shared" si="19"/>
        <v>14.98</v>
      </c>
      <c r="M56" s="80">
        <v>19.5</v>
      </c>
      <c r="N56" s="23">
        <f t="shared" si="20"/>
        <v>18.427499999999998</v>
      </c>
      <c r="O56" s="29">
        <f t="shared" si="21"/>
        <v>20.572500000000002</v>
      </c>
      <c r="P56" s="80">
        <v>33</v>
      </c>
      <c r="Q56" s="23">
        <f t="shared" si="22"/>
        <v>31.184999999999999</v>
      </c>
      <c r="R56" s="29">
        <f t="shared" si="23"/>
        <v>34.814999999999998</v>
      </c>
    </row>
    <row r="57" spans="1:18" ht="13.5" customHeight="1">
      <c r="A57" s="80">
        <v>6</v>
      </c>
      <c r="B57" s="23">
        <f t="shared" si="24"/>
        <v>5.34</v>
      </c>
      <c r="C57" s="29">
        <f t="shared" si="25"/>
        <v>6.66</v>
      </c>
      <c r="D57" s="80">
        <v>8.6999999999999993</v>
      </c>
      <c r="E57" s="23">
        <f t="shared" si="14"/>
        <v>7.7429999999999994</v>
      </c>
      <c r="F57" s="29">
        <f t="shared" si="15"/>
        <v>9.657</v>
      </c>
      <c r="G57" s="80">
        <v>11.4</v>
      </c>
      <c r="H57" s="23">
        <f t="shared" si="16"/>
        <v>10.602</v>
      </c>
      <c r="I57" s="29">
        <f t="shared" si="17"/>
        <v>12.198</v>
      </c>
      <c r="J57" s="80">
        <v>14.1</v>
      </c>
      <c r="K57" s="23">
        <f t="shared" si="18"/>
        <v>13.113</v>
      </c>
      <c r="L57" s="29">
        <f t="shared" si="19"/>
        <v>15.087</v>
      </c>
      <c r="M57" s="80">
        <v>20</v>
      </c>
      <c r="N57" s="23">
        <f t="shared" si="20"/>
        <v>18.899999999999999</v>
      </c>
      <c r="O57" s="29">
        <f t="shared" si="21"/>
        <v>21.1</v>
      </c>
      <c r="P57" s="80">
        <v>33.5</v>
      </c>
      <c r="Q57" s="23">
        <f t="shared" si="22"/>
        <v>31.657499999999999</v>
      </c>
      <c r="R57" s="29">
        <f t="shared" si="23"/>
        <v>35.342500000000001</v>
      </c>
    </row>
    <row r="58" spans="1:18" ht="13.5" customHeight="1">
      <c r="A58" s="80">
        <v>6.1</v>
      </c>
      <c r="B58" s="23">
        <f t="shared" si="24"/>
        <v>5.4289999999999994</v>
      </c>
      <c r="C58" s="29">
        <f t="shared" si="25"/>
        <v>6.7709999999999999</v>
      </c>
      <c r="D58" s="80">
        <v>8.8000000000000007</v>
      </c>
      <c r="E58" s="23">
        <f t="shared" si="14"/>
        <v>7.8320000000000007</v>
      </c>
      <c r="F58" s="29">
        <f t="shared" si="15"/>
        <v>9.7680000000000007</v>
      </c>
      <c r="G58" s="80">
        <v>11.5</v>
      </c>
      <c r="H58" s="23">
        <f t="shared" si="16"/>
        <v>10.695</v>
      </c>
      <c r="I58" s="29">
        <f t="shared" si="17"/>
        <v>12.305</v>
      </c>
      <c r="J58" s="80">
        <v>14.2</v>
      </c>
      <c r="K58" s="23">
        <f t="shared" si="18"/>
        <v>13.206</v>
      </c>
      <c r="L58" s="29">
        <f t="shared" si="19"/>
        <v>15.193999999999999</v>
      </c>
      <c r="M58" s="80">
        <v>20.5</v>
      </c>
      <c r="N58" s="23">
        <f t="shared" si="20"/>
        <v>19.372499999999999</v>
      </c>
      <c r="O58" s="29">
        <f t="shared" si="21"/>
        <v>21.627500000000001</v>
      </c>
      <c r="P58" s="80">
        <v>34</v>
      </c>
      <c r="Q58" s="23">
        <f t="shared" si="22"/>
        <v>32.130000000000003</v>
      </c>
      <c r="R58" s="29">
        <f t="shared" si="23"/>
        <v>35.869999999999997</v>
      </c>
    </row>
    <row r="59" spans="1:18" ht="13.5" customHeight="1">
      <c r="A59" s="80">
        <v>6.2</v>
      </c>
      <c r="B59" s="23">
        <f t="shared" si="24"/>
        <v>5.5179999999999998</v>
      </c>
      <c r="C59" s="29">
        <f t="shared" si="25"/>
        <v>6.8820000000000006</v>
      </c>
      <c r="D59" s="80">
        <v>8.9</v>
      </c>
      <c r="E59" s="23">
        <f t="shared" si="14"/>
        <v>7.9210000000000003</v>
      </c>
      <c r="F59" s="29">
        <f t="shared" si="15"/>
        <v>9.8790000000000013</v>
      </c>
      <c r="G59" s="80">
        <v>11.6</v>
      </c>
      <c r="H59" s="23">
        <f t="shared" si="16"/>
        <v>10.788</v>
      </c>
      <c r="I59" s="29">
        <f t="shared" si="17"/>
        <v>12.411999999999999</v>
      </c>
      <c r="J59" s="80">
        <v>14.3</v>
      </c>
      <c r="K59" s="23">
        <f t="shared" si="18"/>
        <v>13.299000000000001</v>
      </c>
      <c r="L59" s="29">
        <f t="shared" si="19"/>
        <v>15.301</v>
      </c>
      <c r="M59" s="80">
        <v>21</v>
      </c>
      <c r="N59" s="23">
        <f t="shared" si="20"/>
        <v>19.844999999999999</v>
      </c>
      <c r="O59" s="29">
        <f t="shared" si="21"/>
        <v>22.155000000000001</v>
      </c>
      <c r="P59" s="80">
        <v>34.5</v>
      </c>
      <c r="Q59" s="23">
        <f t="shared" si="22"/>
        <v>32.602499999999999</v>
      </c>
      <c r="R59" s="29">
        <f t="shared" si="23"/>
        <v>36.397500000000001</v>
      </c>
    </row>
    <row r="60" spans="1:18" ht="13.5" customHeight="1">
      <c r="A60" s="80">
        <v>6.3</v>
      </c>
      <c r="B60" s="23">
        <f t="shared" si="24"/>
        <v>5.6070000000000002</v>
      </c>
      <c r="C60" s="29">
        <f t="shared" si="25"/>
        <v>6.9929999999999994</v>
      </c>
      <c r="D60" s="80">
        <v>9</v>
      </c>
      <c r="E60" s="23">
        <f t="shared" si="14"/>
        <v>8.01</v>
      </c>
      <c r="F60" s="29">
        <f t="shared" si="15"/>
        <v>9.99</v>
      </c>
      <c r="G60" s="80">
        <v>11.7</v>
      </c>
      <c r="H60" s="23">
        <f t="shared" si="16"/>
        <v>10.880999999999998</v>
      </c>
      <c r="I60" s="29">
        <f t="shared" si="17"/>
        <v>12.519</v>
      </c>
      <c r="J60" s="80">
        <v>14.4</v>
      </c>
      <c r="K60" s="23">
        <f t="shared" si="18"/>
        <v>13.391999999999999</v>
      </c>
      <c r="L60" s="29">
        <f t="shared" si="19"/>
        <v>15.408000000000001</v>
      </c>
      <c r="M60" s="80">
        <v>21.5</v>
      </c>
      <c r="N60" s="23">
        <f t="shared" si="20"/>
        <v>20.317499999999999</v>
      </c>
      <c r="O60" s="29">
        <f t="shared" si="21"/>
        <v>22.682500000000001</v>
      </c>
      <c r="P60" s="80">
        <v>35</v>
      </c>
      <c r="Q60" s="23">
        <f t="shared" si="22"/>
        <v>33.075000000000003</v>
      </c>
      <c r="R60" s="29">
        <f t="shared" si="23"/>
        <v>36.924999999999997</v>
      </c>
    </row>
    <row r="61" spans="1:18" ht="13.5" customHeight="1">
      <c r="A61" s="80">
        <v>6.4</v>
      </c>
      <c r="B61" s="23">
        <f t="shared" si="24"/>
        <v>5.6960000000000006</v>
      </c>
      <c r="C61" s="29">
        <f t="shared" si="25"/>
        <v>7.1040000000000001</v>
      </c>
      <c r="D61" s="80">
        <v>9.1</v>
      </c>
      <c r="E61" s="23">
        <f t="shared" si="14"/>
        <v>8.0990000000000002</v>
      </c>
      <c r="F61" s="29">
        <f t="shared" si="15"/>
        <v>10.100999999999999</v>
      </c>
      <c r="G61" s="80">
        <v>11.8</v>
      </c>
      <c r="H61" s="23">
        <f t="shared" si="16"/>
        <v>10.974</v>
      </c>
      <c r="I61" s="29">
        <f t="shared" si="17"/>
        <v>12.626000000000001</v>
      </c>
      <c r="J61" s="80">
        <v>14.5</v>
      </c>
      <c r="K61" s="23">
        <f t="shared" si="18"/>
        <v>13.484999999999999</v>
      </c>
      <c r="L61" s="29">
        <f t="shared" si="19"/>
        <v>15.515000000000001</v>
      </c>
      <c r="M61" s="80">
        <v>22</v>
      </c>
      <c r="N61" s="23">
        <f t="shared" si="20"/>
        <v>20.79</v>
      </c>
      <c r="O61" s="29">
        <f t="shared" si="21"/>
        <v>23.21</v>
      </c>
      <c r="P61" s="80">
        <v>35.5</v>
      </c>
      <c r="Q61" s="23">
        <f t="shared" si="22"/>
        <v>33.547499999999999</v>
      </c>
      <c r="R61" s="29">
        <f t="shared" si="23"/>
        <v>37.452500000000001</v>
      </c>
    </row>
    <row r="62" spans="1:18" ht="13.5" customHeight="1">
      <c r="A62" s="80">
        <v>6.5</v>
      </c>
      <c r="B62" s="23">
        <f t="shared" si="24"/>
        <v>5.7850000000000001</v>
      </c>
      <c r="C62" s="29">
        <f t="shared" si="25"/>
        <v>7.2149999999999999</v>
      </c>
      <c r="D62" s="80">
        <v>9.1999999999999993</v>
      </c>
      <c r="E62" s="23">
        <f t="shared" si="14"/>
        <v>8.1879999999999988</v>
      </c>
      <c r="F62" s="29">
        <f t="shared" si="15"/>
        <v>10.212</v>
      </c>
      <c r="G62" s="80">
        <v>11.9</v>
      </c>
      <c r="H62" s="23">
        <f t="shared" si="16"/>
        <v>11.067</v>
      </c>
      <c r="I62" s="29">
        <f t="shared" si="17"/>
        <v>12.733000000000001</v>
      </c>
      <c r="J62" s="80">
        <v>14.6</v>
      </c>
      <c r="K62" s="23">
        <f t="shared" si="18"/>
        <v>13.577999999999999</v>
      </c>
      <c r="L62" s="29">
        <f t="shared" si="19"/>
        <v>15.622</v>
      </c>
      <c r="M62" s="80">
        <v>22.5</v>
      </c>
      <c r="N62" s="23">
        <f t="shared" si="20"/>
        <v>21.262499999999999</v>
      </c>
      <c r="O62" s="29">
        <f t="shared" si="21"/>
        <v>23.737500000000001</v>
      </c>
      <c r="P62" s="80">
        <v>36</v>
      </c>
      <c r="Q62" s="23">
        <f t="shared" si="22"/>
        <v>34.020000000000003</v>
      </c>
      <c r="R62" s="29">
        <f t="shared" si="23"/>
        <v>37.979999999999997</v>
      </c>
    </row>
    <row r="63" spans="1:18" ht="13.5" customHeight="1">
      <c r="A63" s="80">
        <v>6.6</v>
      </c>
      <c r="B63" s="23">
        <f t="shared" si="24"/>
        <v>5.8739999999999997</v>
      </c>
      <c r="C63" s="29">
        <f t="shared" si="25"/>
        <v>7.3259999999999996</v>
      </c>
      <c r="D63" s="80">
        <v>9.3000000000000007</v>
      </c>
      <c r="E63" s="23">
        <f t="shared" si="14"/>
        <v>8.277000000000001</v>
      </c>
      <c r="F63" s="29">
        <f t="shared" si="15"/>
        <v>10.323</v>
      </c>
      <c r="G63" s="80">
        <v>12</v>
      </c>
      <c r="H63" s="23">
        <f t="shared" si="16"/>
        <v>11.16</v>
      </c>
      <c r="I63" s="29">
        <f t="shared" si="17"/>
        <v>12.84</v>
      </c>
      <c r="J63" s="80">
        <v>14.7</v>
      </c>
      <c r="K63" s="23">
        <f t="shared" si="18"/>
        <v>13.670999999999999</v>
      </c>
      <c r="L63" s="29">
        <f t="shared" si="19"/>
        <v>15.728999999999999</v>
      </c>
      <c r="M63" s="80">
        <v>23</v>
      </c>
      <c r="N63" s="23">
        <f t="shared" si="20"/>
        <v>21.734999999999999</v>
      </c>
      <c r="O63" s="29">
        <f t="shared" si="21"/>
        <v>24.265000000000001</v>
      </c>
      <c r="P63" s="80">
        <v>36.5</v>
      </c>
      <c r="Q63" s="23">
        <f t="shared" si="22"/>
        <v>34.4925</v>
      </c>
      <c r="R63" s="29">
        <f t="shared" si="23"/>
        <v>38.5075</v>
      </c>
    </row>
    <row r="64" spans="1:18" ht="13.5" customHeight="1">
      <c r="A64" s="80">
        <v>6.7</v>
      </c>
      <c r="B64" s="23">
        <f t="shared" si="24"/>
        <v>5.9630000000000001</v>
      </c>
      <c r="C64" s="29">
        <f t="shared" si="25"/>
        <v>7.4370000000000003</v>
      </c>
      <c r="D64" s="80">
        <v>9.4</v>
      </c>
      <c r="E64" s="23">
        <f t="shared" si="14"/>
        <v>8.3659999999999997</v>
      </c>
      <c r="F64" s="29">
        <f t="shared" si="15"/>
        <v>10.434000000000001</v>
      </c>
      <c r="G64" s="80">
        <v>12.1</v>
      </c>
      <c r="H64" s="23">
        <f t="shared" si="16"/>
        <v>11.253</v>
      </c>
      <c r="I64" s="29">
        <f t="shared" si="17"/>
        <v>12.946999999999999</v>
      </c>
      <c r="J64" s="80">
        <v>14.8</v>
      </c>
      <c r="K64" s="23">
        <f t="shared" si="18"/>
        <v>13.764000000000001</v>
      </c>
      <c r="L64" s="29">
        <f t="shared" si="19"/>
        <v>15.836</v>
      </c>
      <c r="M64" s="80">
        <v>23.5</v>
      </c>
      <c r="N64" s="23">
        <f t="shared" si="20"/>
        <v>22.2075</v>
      </c>
      <c r="O64" s="29">
        <f t="shared" si="21"/>
        <v>24.7925</v>
      </c>
      <c r="P64" s="80">
        <v>37</v>
      </c>
      <c r="Q64" s="23">
        <f t="shared" si="22"/>
        <v>34.965000000000003</v>
      </c>
      <c r="R64" s="29">
        <f t="shared" si="23"/>
        <v>39.034999999999997</v>
      </c>
    </row>
    <row r="65" spans="1:18" ht="13.5" customHeight="1">
      <c r="A65" s="80">
        <v>6.8</v>
      </c>
      <c r="B65" s="23">
        <f t="shared" si="24"/>
        <v>6.0519999999999996</v>
      </c>
      <c r="C65" s="29">
        <f t="shared" si="25"/>
        <v>7.548</v>
      </c>
      <c r="D65" s="80">
        <v>9.5</v>
      </c>
      <c r="E65" s="23">
        <f t="shared" si="14"/>
        <v>8.4550000000000001</v>
      </c>
      <c r="F65" s="29">
        <f t="shared" si="15"/>
        <v>10.545</v>
      </c>
      <c r="G65" s="80">
        <v>12.2</v>
      </c>
      <c r="H65" s="23">
        <f t="shared" si="16"/>
        <v>11.346</v>
      </c>
      <c r="I65" s="29">
        <f t="shared" si="17"/>
        <v>13.053999999999998</v>
      </c>
      <c r="J65" s="80">
        <v>14.9</v>
      </c>
      <c r="K65" s="23">
        <f t="shared" si="18"/>
        <v>13.856999999999999</v>
      </c>
      <c r="L65" s="29">
        <f t="shared" si="19"/>
        <v>15.943000000000001</v>
      </c>
      <c r="M65" s="80">
        <v>24</v>
      </c>
      <c r="N65" s="23">
        <f t="shared" si="20"/>
        <v>22.68</v>
      </c>
      <c r="O65" s="29">
        <f t="shared" si="21"/>
        <v>25.32</v>
      </c>
      <c r="P65" s="80">
        <v>37.5</v>
      </c>
      <c r="Q65" s="23">
        <f t="shared" si="22"/>
        <v>35.4375</v>
      </c>
      <c r="R65" s="29">
        <f t="shared" si="23"/>
        <v>39.5625</v>
      </c>
    </row>
    <row r="66" spans="1:18" ht="13.5" customHeight="1">
      <c r="A66" s="80">
        <v>6.9</v>
      </c>
      <c r="B66" s="23">
        <f t="shared" si="24"/>
        <v>6.141</v>
      </c>
      <c r="C66" s="29">
        <f t="shared" si="25"/>
        <v>7.6590000000000007</v>
      </c>
      <c r="D66" s="80">
        <v>9.6</v>
      </c>
      <c r="E66" s="23">
        <f t="shared" si="14"/>
        <v>8.5440000000000005</v>
      </c>
      <c r="F66" s="29">
        <f t="shared" si="15"/>
        <v>10.655999999999999</v>
      </c>
      <c r="G66" s="80">
        <v>12.3</v>
      </c>
      <c r="H66" s="23">
        <f t="shared" si="16"/>
        <v>11.439</v>
      </c>
      <c r="I66" s="29">
        <f t="shared" si="17"/>
        <v>13.161000000000001</v>
      </c>
      <c r="J66" s="80">
        <v>15</v>
      </c>
      <c r="K66" s="23">
        <f t="shared" si="18"/>
        <v>13.95</v>
      </c>
      <c r="L66" s="29">
        <f t="shared" si="19"/>
        <v>16.05</v>
      </c>
      <c r="M66" s="80">
        <v>24.5</v>
      </c>
      <c r="N66" s="23">
        <f t="shared" si="20"/>
        <v>23.1525</v>
      </c>
      <c r="O66" s="29">
        <f t="shared" si="21"/>
        <v>25.8475</v>
      </c>
      <c r="P66" s="80">
        <v>38</v>
      </c>
      <c r="Q66" s="23">
        <f t="shared" si="22"/>
        <v>35.909999999999997</v>
      </c>
      <c r="R66" s="29">
        <f t="shared" si="23"/>
        <v>40.090000000000003</v>
      </c>
    </row>
    <row r="67" spans="1:18" ht="13.5" customHeight="1">
      <c r="A67" s="80">
        <v>7</v>
      </c>
      <c r="B67" s="23">
        <f t="shared" si="24"/>
        <v>6.23</v>
      </c>
      <c r="C67" s="29">
        <f t="shared" si="25"/>
        <v>7.77</v>
      </c>
      <c r="D67" s="80">
        <v>9.6999999999999993</v>
      </c>
      <c r="E67" s="23">
        <f t="shared" si="14"/>
        <v>8.6329999999999991</v>
      </c>
      <c r="F67" s="29">
        <f t="shared" si="15"/>
        <v>10.766999999999999</v>
      </c>
      <c r="G67" s="80">
        <v>12.4</v>
      </c>
      <c r="H67" s="23">
        <f t="shared" si="16"/>
        <v>11.532</v>
      </c>
      <c r="I67" s="29">
        <f t="shared" si="17"/>
        <v>13.268000000000001</v>
      </c>
      <c r="J67" s="80">
        <v>15.1</v>
      </c>
      <c r="K67" s="23">
        <f t="shared" si="18"/>
        <v>14.042999999999999</v>
      </c>
      <c r="L67" s="29">
        <f t="shared" si="19"/>
        <v>16.157</v>
      </c>
      <c r="M67" s="80">
        <v>25</v>
      </c>
      <c r="N67" s="23">
        <f t="shared" si="20"/>
        <v>23.625</v>
      </c>
      <c r="O67" s="29">
        <f t="shared" si="21"/>
        <v>26.375</v>
      </c>
      <c r="P67" s="80">
        <v>38.5</v>
      </c>
      <c r="Q67" s="23">
        <f t="shared" si="22"/>
        <v>36.3825</v>
      </c>
      <c r="R67" s="29">
        <f t="shared" si="23"/>
        <v>40.6175</v>
      </c>
    </row>
    <row r="68" spans="1:18" ht="13.5" customHeight="1">
      <c r="A68" s="80">
        <v>7.1</v>
      </c>
      <c r="B68" s="23">
        <f t="shared" si="24"/>
        <v>6.319</v>
      </c>
      <c r="C68" s="29">
        <f t="shared" si="25"/>
        <v>7.8809999999999993</v>
      </c>
      <c r="D68" s="80">
        <v>9.8000000000000007</v>
      </c>
      <c r="E68" s="23">
        <f t="shared" si="14"/>
        <v>8.7220000000000013</v>
      </c>
      <c r="F68" s="29">
        <f t="shared" si="15"/>
        <v>10.878</v>
      </c>
      <c r="G68" s="80">
        <v>12.5</v>
      </c>
      <c r="H68" s="23">
        <f t="shared" si="16"/>
        <v>11.625</v>
      </c>
      <c r="I68" s="29">
        <f t="shared" si="17"/>
        <v>13.375</v>
      </c>
      <c r="J68" s="80">
        <v>15.2</v>
      </c>
      <c r="K68" s="23">
        <f t="shared" si="18"/>
        <v>14.135999999999999</v>
      </c>
      <c r="L68" s="29">
        <f t="shared" si="19"/>
        <v>16.263999999999999</v>
      </c>
      <c r="M68" s="80">
        <v>25.5</v>
      </c>
      <c r="N68" s="23">
        <f t="shared" si="20"/>
        <v>24.0975</v>
      </c>
      <c r="O68" s="29">
        <f t="shared" si="21"/>
        <v>26.9025</v>
      </c>
      <c r="P68" s="80">
        <v>39</v>
      </c>
      <c r="Q68" s="23">
        <f t="shared" si="22"/>
        <v>36.854999999999997</v>
      </c>
      <c r="R68" s="29">
        <f t="shared" si="23"/>
        <v>41.145000000000003</v>
      </c>
    </row>
    <row r="69" spans="1:18" ht="13.5" customHeight="1">
      <c r="A69" s="80">
        <v>7.2</v>
      </c>
      <c r="B69" s="23">
        <f t="shared" si="24"/>
        <v>6.4080000000000004</v>
      </c>
      <c r="C69" s="29">
        <f t="shared" si="25"/>
        <v>7.992</v>
      </c>
      <c r="D69" s="80">
        <v>9.9</v>
      </c>
      <c r="E69" s="23">
        <f t="shared" si="14"/>
        <v>8.8109999999999999</v>
      </c>
      <c r="F69" s="29">
        <f t="shared" si="15"/>
        <v>10.989000000000001</v>
      </c>
      <c r="G69" s="80">
        <v>12.6</v>
      </c>
      <c r="H69" s="23">
        <f t="shared" si="16"/>
        <v>11.718</v>
      </c>
      <c r="I69" s="29">
        <f t="shared" si="17"/>
        <v>13.481999999999999</v>
      </c>
      <c r="J69" s="80">
        <v>15.3</v>
      </c>
      <c r="K69" s="23">
        <f t="shared" si="18"/>
        <v>14.229000000000001</v>
      </c>
      <c r="L69" s="29">
        <f t="shared" si="19"/>
        <v>16.371000000000002</v>
      </c>
      <c r="M69" s="80">
        <v>26</v>
      </c>
      <c r="N69" s="23">
        <f t="shared" si="20"/>
        <v>24.57</v>
      </c>
      <c r="O69" s="29">
        <f t="shared" si="21"/>
        <v>27.43</v>
      </c>
      <c r="P69" s="80">
        <v>39.5</v>
      </c>
      <c r="Q69" s="23">
        <f t="shared" si="22"/>
        <v>37.327500000000001</v>
      </c>
      <c r="R69" s="29">
        <f t="shared" si="23"/>
        <v>41.672499999999999</v>
      </c>
    </row>
    <row r="70" spans="1:18" ht="13.5" customHeight="1">
      <c r="A70" s="80">
        <v>7.3</v>
      </c>
      <c r="B70" s="23">
        <f t="shared" si="24"/>
        <v>6.4969999999999999</v>
      </c>
      <c r="C70" s="29">
        <f t="shared" si="25"/>
        <v>8.1029999999999998</v>
      </c>
      <c r="D70" s="80">
        <v>10</v>
      </c>
      <c r="E70" s="23">
        <f t="shared" si="14"/>
        <v>8.9</v>
      </c>
      <c r="F70" s="29">
        <f t="shared" si="15"/>
        <v>11.1</v>
      </c>
      <c r="G70" s="80">
        <v>12.7</v>
      </c>
      <c r="H70" s="23">
        <f t="shared" si="16"/>
        <v>11.811</v>
      </c>
      <c r="I70" s="29">
        <f t="shared" si="17"/>
        <v>13.588999999999999</v>
      </c>
      <c r="J70" s="80">
        <v>15.4</v>
      </c>
      <c r="K70" s="23">
        <f t="shared" si="18"/>
        <v>14.322000000000001</v>
      </c>
      <c r="L70" s="29">
        <f t="shared" si="19"/>
        <v>16.478000000000002</v>
      </c>
      <c r="M70" s="80">
        <v>26.5</v>
      </c>
      <c r="N70" s="23">
        <f t="shared" si="20"/>
        <v>25.0425</v>
      </c>
      <c r="O70" s="29">
        <f t="shared" si="21"/>
        <v>27.9575</v>
      </c>
      <c r="P70" s="80">
        <v>40</v>
      </c>
      <c r="Q70" s="23">
        <f t="shared" si="22"/>
        <v>37.799999999999997</v>
      </c>
      <c r="R70" s="29">
        <f t="shared" si="23"/>
        <v>42.2</v>
      </c>
    </row>
    <row r="71" spans="1:18" ht="13.5" customHeight="1">
      <c r="A71" s="80">
        <v>7.4</v>
      </c>
      <c r="B71" s="23">
        <f t="shared" si="24"/>
        <v>6.5860000000000003</v>
      </c>
      <c r="C71" s="29">
        <f t="shared" si="25"/>
        <v>8.2140000000000004</v>
      </c>
      <c r="D71" s="80">
        <v>10.1</v>
      </c>
      <c r="E71" s="23">
        <f t="shared" si="14"/>
        <v>8.988999999999999</v>
      </c>
      <c r="F71" s="29">
        <f t="shared" si="15"/>
        <v>11.211</v>
      </c>
      <c r="G71" s="80">
        <v>12.8</v>
      </c>
      <c r="H71" s="23">
        <f t="shared" si="16"/>
        <v>11.904</v>
      </c>
      <c r="I71" s="29">
        <f t="shared" si="17"/>
        <v>13.696000000000002</v>
      </c>
      <c r="J71" s="80">
        <v>15.6</v>
      </c>
      <c r="K71" s="23">
        <f t="shared" si="18"/>
        <v>14.507999999999999</v>
      </c>
      <c r="L71" s="29">
        <f t="shared" si="19"/>
        <v>16.692</v>
      </c>
      <c r="M71" s="80">
        <v>27</v>
      </c>
      <c r="N71" s="23">
        <f t="shared" si="20"/>
        <v>25.515000000000001</v>
      </c>
      <c r="O71" s="29">
        <f t="shared" si="21"/>
        <v>28.484999999999999</v>
      </c>
      <c r="P71" s="80">
        <v>41</v>
      </c>
      <c r="Q71" s="23">
        <f t="shared" si="22"/>
        <v>38.744999999999997</v>
      </c>
      <c r="R71" s="29">
        <f t="shared" si="23"/>
        <v>43.255000000000003</v>
      </c>
    </row>
    <row r="72" spans="1:18" ht="13.5" customHeight="1">
      <c r="A72" s="80">
        <v>7.5</v>
      </c>
      <c r="B72" s="23">
        <f t="shared" si="24"/>
        <v>6.6749999999999998</v>
      </c>
      <c r="C72" s="29">
        <f t="shared" si="25"/>
        <v>8.3249999999999993</v>
      </c>
      <c r="D72" s="80">
        <v>10.199999999999999</v>
      </c>
      <c r="E72" s="23">
        <f t="shared" si="14"/>
        <v>9.0779999999999994</v>
      </c>
      <c r="F72" s="29">
        <f t="shared" si="15"/>
        <v>11.321999999999999</v>
      </c>
      <c r="G72" s="80">
        <v>12.9</v>
      </c>
      <c r="H72" s="23">
        <f t="shared" si="16"/>
        <v>11.997</v>
      </c>
      <c r="I72" s="29">
        <f t="shared" si="17"/>
        <v>13.803000000000001</v>
      </c>
      <c r="J72" s="80">
        <v>15.8</v>
      </c>
      <c r="K72" s="23">
        <f t="shared" si="18"/>
        <v>14.694000000000001</v>
      </c>
      <c r="L72" s="29">
        <f t="shared" si="19"/>
        <v>16.906000000000002</v>
      </c>
      <c r="M72" s="80">
        <v>27.5</v>
      </c>
      <c r="N72" s="23">
        <f t="shared" si="20"/>
        <v>25.987500000000001</v>
      </c>
      <c r="O72" s="29">
        <f t="shared" si="21"/>
        <v>29.012499999999999</v>
      </c>
      <c r="P72" s="80">
        <v>42</v>
      </c>
      <c r="Q72" s="23">
        <f t="shared" si="22"/>
        <v>39.69</v>
      </c>
      <c r="R72" s="29">
        <f t="shared" si="23"/>
        <v>44.31</v>
      </c>
    </row>
    <row r="73" spans="1:18" ht="13.5" customHeight="1">
      <c r="A73" s="80">
        <v>7.6</v>
      </c>
      <c r="B73" s="23">
        <f t="shared" si="24"/>
        <v>6.7639999999999993</v>
      </c>
      <c r="C73" s="29">
        <f t="shared" si="25"/>
        <v>8.4359999999999999</v>
      </c>
      <c r="D73" s="80">
        <v>10.3</v>
      </c>
      <c r="E73" s="23">
        <f t="shared" si="14"/>
        <v>9.1670000000000016</v>
      </c>
      <c r="F73" s="29">
        <f t="shared" si="15"/>
        <v>11.433</v>
      </c>
      <c r="G73" s="80">
        <v>13</v>
      </c>
      <c r="H73" s="23">
        <f t="shared" si="16"/>
        <v>12.09</v>
      </c>
      <c r="I73" s="29">
        <f t="shared" si="17"/>
        <v>13.91</v>
      </c>
      <c r="J73" s="80">
        <v>16</v>
      </c>
      <c r="K73" s="23">
        <f t="shared" si="18"/>
        <v>14.879999999999999</v>
      </c>
      <c r="L73" s="29">
        <f t="shared" si="19"/>
        <v>17.12</v>
      </c>
      <c r="M73" s="80">
        <v>28</v>
      </c>
      <c r="N73" s="23">
        <f t="shared" si="20"/>
        <v>26.46</v>
      </c>
      <c r="O73" s="29">
        <f t="shared" si="21"/>
        <v>29.54</v>
      </c>
      <c r="P73" s="80">
        <v>43</v>
      </c>
      <c r="Q73" s="23">
        <f t="shared" si="22"/>
        <v>40.634999999999998</v>
      </c>
      <c r="R73" s="29">
        <f t="shared" si="23"/>
        <v>45.365000000000002</v>
      </c>
    </row>
    <row r="74" spans="1:18" ht="13.5" customHeight="1">
      <c r="A74" s="80">
        <v>7.7</v>
      </c>
      <c r="B74" s="23">
        <f t="shared" si="24"/>
        <v>6.8529999999999998</v>
      </c>
      <c r="C74" s="29">
        <f t="shared" si="25"/>
        <v>8.5470000000000006</v>
      </c>
      <c r="D74" s="80">
        <v>10.4</v>
      </c>
      <c r="E74" s="23">
        <f t="shared" si="14"/>
        <v>9.2560000000000002</v>
      </c>
      <c r="F74" s="29">
        <f t="shared" si="15"/>
        <v>11.544</v>
      </c>
      <c r="G74" s="80">
        <v>13.1</v>
      </c>
      <c r="H74" s="23">
        <f t="shared" si="16"/>
        <v>12.183</v>
      </c>
      <c r="I74" s="29">
        <f t="shared" si="17"/>
        <v>14.016999999999999</v>
      </c>
      <c r="J74" s="80">
        <v>16.2</v>
      </c>
      <c r="K74" s="23">
        <f t="shared" si="18"/>
        <v>15.065999999999999</v>
      </c>
      <c r="L74" s="29">
        <f t="shared" si="19"/>
        <v>17.334</v>
      </c>
      <c r="M74" s="80">
        <v>28.5</v>
      </c>
      <c r="N74" s="23">
        <f t="shared" si="20"/>
        <v>26.932500000000001</v>
      </c>
      <c r="O74" s="29">
        <f t="shared" si="21"/>
        <v>30.067499999999999</v>
      </c>
      <c r="P74" s="80">
        <v>44</v>
      </c>
      <c r="Q74" s="23">
        <f t="shared" si="22"/>
        <v>41.58</v>
      </c>
      <c r="R74" s="29">
        <f t="shared" si="23"/>
        <v>46.42</v>
      </c>
    </row>
    <row r="75" spans="1:18" ht="13.5" customHeight="1">
      <c r="A75" s="80">
        <v>7.8</v>
      </c>
      <c r="B75" s="23">
        <f t="shared" si="24"/>
        <v>6.9420000000000002</v>
      </c>
      <c r="C75" s="29">
        <f t="shared" si="25"/>
        <v>8.6579999999999995</v>
      </c>
      <c r="D75" s="80">
        <v>10.5</v>
      </c>
      <c r="E75" s="23">
        <f t="shared" si="14"/>
        <v>9.3450000000000006</v>
      </c>
      <c r="F75" s="29">
        <f t="shared" si="15"/>
        <v>11.654999999999999</v>
      </c>
      <c r="G75" s="80">
        <v>13.2</v>
      </c>
      <c r="H75" s="23">
        <f t="shared" si="16"/>
        <v>12.276</v>
      </c>
      <c r="I75" s="29">
        <f t="shared" si="17"/>
        <v>14.123999999999999</v>
      </c>
      <c r="J75" s="80">
        <v>16.399999999999999</v>
      </c>
      <c r="K75" s="23">
        <f t="shared" si="18"/>
        <v>15.251999999999999</v>
      </c>
      <c r="L75" s="29">
        <f t="shared" si="19"/>
        <v>17.547999999999998</v>
      </c>
      <c r="M75" s="80">
        <v>29</v>
      </c>
      <c r="N75" s="23">
        <f t="shared" si="20"/>
        <v>27.405000000000001</v>
      </c>
      <c r="O75" s="29">
        <f t="shared" si="21"/>
        <v>30.594999999999999</v>
      </c>
      <c r="P75" s="80">
        <v>45</v>
      </c>
      <c r="Q75" s="23">
        <f t="shared" si="22"/>
        <v>42.524999999999999</v>
      </c>
      <c r="R75" s="29">
        <f t="shared" si="23"/>
        <v>47.475000000000001</v>
      </c>
    </row>
    <row r="76" spans="1:18" ht="14.25" customHeight="1">
      <c r="A76" s="97">
        <v>7.9</v>
      </c>
      <c r="B76" s="98">
        <f t="shared" si="24"/>
        <v>7.0310000000000006</v>
      </c>
      <c r="C76" s="99">
        <f t="shared" si="25"/>
        <v>8.7690000000000001</v>
      </c>
      <c r="D76" s="100">
        <v>10.6</v>
      </c>
      <c r="E76" s="98">
        <f t="shared" si="14"/>
        <v>9.4339999999999993</v>
      </c>
      <c r="F76" s="99">
        <f t="shared" si="15"/>
        <v>11.766</v>
      </c>
      <c r="G76" s="97">
        <v>13.3</v>
      </c>
      <c r="H76" s="98">
        <f t="shared" si="16"/>
        <v>12.369</v>
      </c>
      <c r="I76" s="99">
        <f t="shared" si="17"/>
        <v>14.231000000000002</v>
      </c>
      <c r="J76" s="97">
        <v>16.600000000000001</v>
      </c>
      <c r="K76" s="98">
        <f t="shared" si="18"/>
        <v>15.438000000000001</v>
      </c>
      <c r="L76" s="99">
        <f t="shared" si="19"/>
        <v>17.762</v>
      </c>
      <c r="M76" s="97">
        <v>29.5</v>
      </c>
      <c r="N76" s="98">
        <f t="shared" si="20"/>
        <v>27.877500000000001</v>
      </c>
      <c r="O76" s="99">
        <f t="shared" si="21"/>
        <v>31.122499999999999</v>
      </c>
      <c r="P76" s="80">
        <v>46</v>
      </c>
      <c r="Q76" s="23">
        <f t="shared" si="22"/>
        <v>43.47</v>
      </c>
      <c r="R76" s="29">
        <f t="shared" si="23"/>
        <v>48.53</v>
      </c>
    </row>
    <row r="77" spans="1:18" ht="13.5" customHeight="1" thickBot="1">
      <c r="A77" s="82"/>
      <c r="B77" s="5"/>
      <c r="C77" s="56"/>
      <c r="D77" s="75"/>
      <c r="E77" s="36"/>
      <c r="F77" s="54"/>
      <c r="G77" s="75"/>
      <c r="H77" s="36"/>
      <c r="I77" s="54"/>
      <c r="J77" s="76"/>
      <c r="K77" s="45"/>
      <c r="L77" s="57"/>
      <c r="M77" s="85"/>
      <c r="N77" s="42"/>
      <c r="O77" s="43"/>
      <c r="P77" s="81">
        <v>46.6</v>
      </c>
      <c r="Q77" s="34">
        <f t="shared" si="22"/>
        <v>44.036999999999999</v>
      </c>
      <c r="R77" s="35">
        <f t="shared" si="23"/>
        <v>49.163000000000004</v>
      </c>
    </row>
    <row r="78" spans="1:18" ht="15.75">
      <c r="K78" s="37"/>
      <c r="L78" s="26"/>
      <c r="M78" s="26"/>
    </row>
    <row r="79" spans="1:18">
      <c r="A79" s="86" t="s">
        <v>19</v>
      </c>
      <c r="B79" s="87"/>
      <c r="C79" s="87"/>
      <c r="D79" s="88"/>
      <c r="E79" s="88"/>
      <c r="F79" s="88"/>
      <c r="K79" s="37"/>
      <c r="L79" s="26"/>
      <c r="M79" s="26"/>
    </row>
    <row r="80" spans="1:18" ht="15.75">
      <c r="K80" s="37"/>
      <c r="L80" s="26"/>
      <c r="M80" s="26"/>
    </row>
    <row r="81" spans="11:13" ht="15.75">
      <c r="K81" s="37"/>
      <c r="L81" s="26"/>
      <c r="M81" s="26"/>
    </row>
    <row r="82" spans="11:13" ht="15.75">
      <c r="K82" s="37"/>
      <c r="L82" s="26"/>
      <c r="M82" s="26"/>
    </row>
    <row r="83" spans="11:13" ht="15.75">
      <c r="K83" s="37"/>
      <c r="L83" s="26"/>
      <c r="M83" s="26"/>
    </row>
    <row r="84" spans="11:13" ht="15.75">
      <c r="K84" s="37"/>
      <c r="L84" s="26"/>
      <c r="M84" s="26"/>
    </row>
    <row r="85" spans="11:13" ht="15.75">
      <c r="K85" s="37"/>
      <c r="L85" s="26"/>
      <c r="M85" s="26"/>
    </row>
    <row r="86" spans="11:13" ht="15.75">
      <c r="K86" s="37"/>
      <c r="L86" s="26"/>
      <c r="M86" s="26"/>
    </row>
    <row r="87" spans="11:13" ht="15.75">
      <c r="K87" s="37"/>
      <c r="L87" s="26"/>
      <c r="M87" s="26"/>
    </row>
    <row r="88" spans="11:13" ht="15.75">
      <c r="K88" s="37"/>
      <c r="L88" s="26"/>
      <c r="M88" s="26"/>
    </row>
    <row r="89" spans="11:13" ht="15.75">
      <c r="K89" s="37"/>
      <c r="L89" s="26"/>
      <c r="M89" s="26"/>
    </row>
    <row r="90" spans="11:13" ht="15.75">
      <c r="K90" s="37"/>
      <c r="L90" s="26"/>
      <c r="M90" s="26"/>
    </row>
    <row r="91" spans="11:13" ht="15.75">
      <c r="K91" s="37"/>
      <c r="L91" s="26"/>
      <c r="M91" s="26"/>
    </row>
    <row r="92" spans="11:13" ht="15.75">
      <c r="K92" s="37"/>
      <c r="L92" s="26"/>
      <c r="M92" s="26"/>
    </row>
    <row r="93" spans="11:13" ht="15.75">
      <c r="K93" s="37"/>
      <c r="L93" s="26"/>
      <c r="M93" s="26"/>
    </row>
    <row r="94" spans="11:13" ht="15.75">
      <c r="K94" s="37"/>
      <c r="L94" s="26"/>
      <c r="M94" s="26"/>
    </row>
    <row r="95" spans="11:13" ht="15.75">
      <c r="K95" s="37"/>
      <c r="L95" s="26"/>
      <c r="M95" s="26"/>
    </row>
    <row r="96" spans="11:13" ht="15.75">
      <c r="K96" s="37"/>
      <c r="L96" s="26"/>
      <c r="M96" s="26"/>
    </row>
    <row r="97" spans="1:13" ht="15.75">
      <c r="K97" s="37"/>
      <c r="L97" s="26"/>
      <c r="M97" s="26"/>
    </row>
    <row r="98" spans="1:13" ht="15.75">
      <c r="K98" s="37"/>
      <c r="L98" s="26"/>
      <c r="M98" s="26"/>
    </row>
    <row r="99" spans="1:13" ht="15.75">
      <c r="K99" s="37"/>
      <c r="L99" s="26"/>
      <c r="M99" s="26"/>
    </row>
    <row r="100" spans="1:13" ht="15.75">
      <c r="K100" s="37"/>
      <c r="L100" s="26"/>
      <c r="M100" s="26"/>
    </row>
    <row r="101" spans="1:13" ht="15.75">
      <c r="K101" s="37"/>
      <c r="L101" s="26"/>
      <c r="M101" s="26"/>
    </row>
    <row r="102" spans="1:13" ht="15.75">
      <c r="K102" s="37"/>
      <c r="L102" s="26"/>
      <c r="M102" s="26"/>
    </row>
    <row r="103" spans="1:13" ht="15.75">
      <c r="K103" s="37"/>
      <c r="L103" s="26"/>
      <c r="M103" s="26"/>
    </row>
    <row r="104" spans="1:13" ht="14.45" customHeight="1">
      <c r="A104" s="39"/>
      <c r="B104" s="47"/>
      <c r="C104" s="48"/>
      <c r="K104" s="38"/>
      <c r="L104" s="38"/>
      <c r="M104" s="38"/>
    </row>
  </sheetData>
  <phoneticPr fontId="0" type="noConversion"/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opLeftCell="A46" workbookViewId="0">
      <selection activeCell="R49" sqref="R49"/>
    </sheetView>
  </sheetViews>
  <sheetFormatPr baseColWidth="10" defaultColWidth="11.5703125" defaultRowHeight="14.25"/>
  <cols>
    <col min="1" max="9" width="7.7109375" style="8" customWidth="1"/>
    <col min="10" max="18" width="7.7109375" style="10" customWidth="1"/>
    <col min="19" max="16384" width="11.5703125" style="10"/>
  </cols>
  <sheetData>
    <row r="1" spans="1:18" s="31" customFormat="1" ht="15.75" customHeight="1">
      <c r="A1" s="3" t="s">
        <v>15</v>
      </c>
      <c r="B1" s="2"/>
      <c r="C1" s="2"/>
      <c r="D1" s="2"/>
      <c r="E1" s="2"/>
      <c r="F1" s="2"/>
      <c r="G1" s="2"/>
      <c r="H1" s="2"/>
      <c r="I1" s="2"/>
    </row>
    <row r="2" spans="1:18" s="31" customFormat="1" ht="15" customHeight="1">
      <c r="A2" s="3"/>
      <c r="B2" s="2"/>
      <c r="C2" s="2"/>
      <c r="D2" s="2"/>
      <c r="E2" s="2"/>
      <c r="F2" s="2"/>
      <c r="G2" s="2"/>
      <c r="H2" s="2"/>
      <c r="I2" s="2"/>
    </row>
    <row r="3" spans="1:18" s="31" customFormat="1" ht="15" customHeight="1">
      <c r="A3" s="3"/>
      <c r="B3" s="2"/>
      <c r="C3" s="2"/>
      <c r="D3" s="2"/>
      <c r="E3" s="2"/>
      <c r="F3" s="2"/>
      <c r="G3" s="2"/>
      <c r="H3" s="2"/>
      <c r="I3" s="2"/>
    </row>
    <row r="4" spans="1:18" s="31" customFormat="1" ht="15" customHeight="1" thickBot="1">
      <c r="A4" s="3"/>
      <c r="B4" s="2"/>
      <c r="C4" s="2"/>
      <c r="D4" s="2"/>
      <c r="E4" s="2"/>
      <c r="F4" s="2"/>
      <c r="G4" s="2"/>
      <c r="H4" s="2"/>
      <c r="I4" s="2"/>
    </row>
    <row r="5" spans="1:18" ht="14.25" customHeight="1">
      <c r="A5" s="70"/>
      <c r="B5" s="92" t="s">
        <v>16</v>
      </c>
      <c r="C5" s="93"/>
      <c r="D5" s="70"/>
      <c r="E5" s="92" t="s">
        <v>16</v>
      </c>
      <c r="F5" s="93"/>
      <c r="G5" s="70"/>
      <c r="H5" s="92" t="s">
        <v>20</v>
      </c>
      <c r="I5" s="93"/>
      <c r="J5" s="70"/>
      <c r="K5" s="92" t="s">
        <v>20</v>
      </c>
      <c r="L5" s="93"/>
      <c r="M5" s="70"/>
      <c r="N5" s="127" t="s">
        <v>20</v>
      </c>
      <c r="O5" s="93"/>
      <c r="P5" s="70"/>
      <c r="Q5" s="92" t="s">
        <v>20</v>
      </c>
      <c r="R5" s="93"/>
    </row>
    <row r="6" spans="1:18" ht="13.5" customHeight="1">
      <c r="A6" s="103" t="s">
        <v>0</v>
      </c>
      <c r="B6" s="101" t="s">
        <v>22</v>
      </c>
      <c r="C6" s="102"/>
      <c r="D6" s="103" t="s">
        <v>0</v>
      </c>
      <c r="E6" s="101" t="s">
        <v>22</v>
      </c>
      <c r="F6" s="102"/>
      <c r="G6" s="103" t="s">
        <v>0</v>
      </c>
      <c r="H6" s="101" t="s">
        <v>22</v>
      </c>
      <c r="I6" s="102"/>
      <c r="J6" s="103" t="s">
        <v>0</v>
      </c>
      <c r="K6" s="101" t="s">
        <v>22</v>
      </c>
      <c r="L6" s="102"/>
      <c r="M6" s="103" t="s">
        <v>0</v>
      </c>
      <c r="N6" s="128" t="s">
        <v>22</v>
      </c>
      <c r="O6" s="102"/>
      <c r="P6" s="103" t="s">
        <v>0</v>
      </c>
      <c r="Q6" s="101" t="s">
        <v>22</v>
      </c>
      <c r="R6" s="102"/>
    </row>
    <row r="7" spans="1:18" ht="13.5" customHeight="1">
      <c r="A7" s="105"/>
      <c r="B7" s="14"/>
      <c r="C7" s="15"/>
      <c r="D7" s="105"/>
      <c r="E7" s="14"/>
      <c r="F7" s="15"/>
      <c r="G7" s="131" t="s">
        <v>2</v>
      </c>
      <c r="H7" s="101" t="s">
        <v>24</v>
      </c>
      <c r="I7" s="102"/>
      <c r="J7" s="131" t="s">
        <v>2</v>
      </c>
      <c r="K7" s="101" t="s">
        <v>24</v>
      </c>
      <c r="L7" s="102"/>
      <c r="M7" s="131" t="s">
        <v>2</v>
      </c>
      <c r="N7" s="128" t="s">
        <v>24</v>
      </c>
      <c r="O7" s="102"/>
      <c r="P7" s="131" t="s">
        <v>2</v>
      </c>
      <c r="Q7" s="101" t="s">
        <v>24</v>
      </c>
      <c r="R7" s="102"/>
    </row>
    <row r="8" spans="1:18" s="19" customFormat="1" ht="13.5" customHeight="1" thickBot="1">
      <c r="A8" s="66"/>
      <c r="B8" s="89" t="s">
        <v>3</v>
      </c>
      <c r="C8" s="90" t="s">
        <v>3</v>
      </c>
      <c r="D8" s="79"/>
      <c r="E8" s="89" t="s">
        <v>3</v>
      </c>
      <c r="F8" s="90" t="s">
        <v>3</v>
      </c>
      <c r="G8" s="79" t="s">
        <v>27</v>
      </c>
      <c r="H8" s="77" t="s">
        <v>25</v>
      </c>
      <c r="I8" s="78" t="s">
        <v>26</v>
      </c>
      <c r="J8" s="79" t="s">
        <v>27</v>
      </c>
      <c r="K8" s="77" t="s">
        <v>4</v>
      </c>
      <c r="L8" s="78" t="s">
        <v>5</v>
      </c>
      <c r="M8" s="79" t="s">
        <v>27</v>
      </c>
      <c r="N8" s="91" t="s">
        <v>4</v>
      </c>
      <c r="O8" s="78" t="s">
        <v>5</v>
      </c>
      <c r="P8" s="79" t="s">
        <v>27</v>
      </c>
      <c r="Q8" s="77" t="s">
        <v>4</v>
      </c>
      <c r="R8" s="78" t="s">
        <v>5</v>
      </c>
    </row>
    <row r="9" spans="1:18" ht="3.75" customHeight="1">
      <c r="A9" s="122"/>
      <c r="B9" s="17"/>
      <c r="C9" s="18"/>
      <c r="D9" s="114"/>
      <c r="E9" s="17"/>
      <c r="F9" s="18"/>
      <c r="G9" s="105"/>
      <c r="H9" s="17"/>
      <c r="I9" s="18"/>
      <c r="J9" s="110"/>
      <c r="K9" s="17"/>
      <c r="L9" s="18"/>
      <c r="M9" s="116"/>
      <c r="N9" s="17"/>
      <c r="O9" s="18"/>
      <c r="P9" s="71"/>
      <c r="Q9" s="17"/>
      <c r="R9" s="18"/>
    </row>
    <row r="10" spans="1:18" ht="13.5" customHeight="1">
      <c r="A10" s="68">
        <v>6.75</v>
      </c>
      <c r="B10" s="16">
        <f>A10-(A10*0.004)</f>
        <v>6.7229999999999999</v>
      </c>
      <c r="C10" s="9">
        <f>A10+(A10*0.004)</f>
        <v>6.7770000000000001</v>
      </c>
      <c r="D10" s="68">
        <v>7.29</v>
      </c>
      <c r="E10" s="16">
        <f t="shared" ref="E10:E21" si="0">D10-(D10*0.004)</f>
        <v>7.26084</v>
      </c>
      <c r="F10" s="9">
        <f t="shared" ref="F10:F21" si="1">D10+(D10*0.004)</f>
        <v>7.3191600000000001</v>
      </c>
      <c r="G10" s="80">
        <v>15</v>
      </c>
      <c r="H10" s="23">
        <f t="shared" ref="H10:H30" si="2">G10-(G10*0.075)</f>
        <v>13.875</v>
      </c>
      <c r="I10" s="29">
        <f t="shared" ref="I10:I30" si="3">G10+(G10*0.075)</f>
        <v>16.125</v>
      </c>
      <c r="J10" s="37">
        <v>36</v>
      </c>
      <c r="K10" s="112">
        <f t="shared" ref="K10:K36" si="4">J10-(J10*0.065)</f>
        <v>33.659999999999997</v>
      </c>
      <c r="L10" s="29">
        <f t="shared" ref="L10:L36" si="5">J10+(J10*0.065)</f>
        <v>38.340000000000003</v>
      </c>
      <c r="M10" s="80">
        <v>63</v>
      </c>
      <c r="N10" s="23">
        <f t="shared" ref="N10:N36" si="6">M10-(M10*0.065)</f>
        <v>58.905000000000001</v>
      </c>
      <c r="O10" s="29">
        <f t="shared" ref="O10:O36" si="7">M10+(M10*0.065)</f>
        <v>67.094999999999999</v>
      </c>
      <c r="P10" s="80">
        <v>92</v>
      </c>
      <c r="Q10" s="23">
        <f t="shared" ref="Q10:Q28" si="8">P10-(P10*0.065)</f>
        <v>86.02</v>
      </c>
      <c r="R10" s="29">
        <f t="shared" ref="R10:R28" si="9">P10+(P10*0.065)</f>
        <v>97.98</v>
      </c>
    </row>
    <row r="11" spans="1:18" ht="13.5" customHeight="1">
      <c r="A11" s="68">
        <v>6.77</v>
      </c>
      <c r="B11" s="16">
        <f t="shared" ref="B11:B36" si="10">A11-(A11*0.004)</f>
        <v>6.7429199999999998</v>
      </c>
      <c r="C11" s="9">
        <f t="shared" ref="C11:C36" si="11">A11+(A11*0.004)</f>
        <v>6.7970799999999993</v>
      </c>
      <c r="D11" s="68">
        <v>7.31</v>
      </c>
      <c r="E11" s="16">
        <f t="shared" si="0"/>
        <v>7.2807599999999999</v>
      </c>
      <c r="F11" s="9">
        <f t="shared" si="1"/>
        <v>7.3392399999999993</v>
      </c>
      <c r="G11" s="80">
        <v>16</v>
      </c>
      <c r="H11" s="23">
        <f t="shared" si="2"/>
        <v>14.8</v>
      </c>
      <c r="I11" s="29">
        <f t="shared" si="3"/>
        <v>17.2</v>
      </c>
      <c r="J11" s="37">
        <v>37</v>
      </c>
      <c r="K11" s="112">
        <f t="shared" si="4"/>
        <v>34.594999999999999</v>
      </c>
      <c r="L11" s="29">
        <f t="shared" si="5"/>
        <v>39.405000000000001</v>
      </c>
      <c r="M11" s="80">
        <v>64</v>
      </c>
      <c r="N11" s="23">
        <f t="shared" si="6"/>
        <v>59.84</v>
      </c>
      <c r="O11" s="29">
        <f t="shared" si="7"/>
        <v>68.16</v>
      </c>
      <c r="P11" s="80">
        <v>93</v>
      </c>
      <c r="Q11" s="23">
        <f t="shared" si="8"/>
        <v>86.954999999999998</v>
      </c>
      <c r="R11" s="29">
        <f t="shared" si="9"/>
        <v>99.045000000000002</v>
      </c>
    </row>
    <row r="12" spans="1:18" ht="13.5" customHeight="1">
      <c r="A12" s="68">
        <v>6.79</v>
      </c>
      <c r="B12" s="16">
        <f t="shared" si="10"/>
        <v>6.7628399999999997</v>
      </c>
      <c r="C12" s="9">
        <f t="shared" si="11"/>
        <v>6.8171600000000003</v>
      </c>
      <c r="D12" s="68">
        <v>7.33</v>
      </c>
      <c r="E12" s="16">
        <f t="shared" si="0"/>
        <v>7.3006799999999998</v>
      </c>
      <c r="F12" s="9">
        <f t="shared" si="1"/>
        <v>7.3593200000000003</v>
      </c>
      <c r="G12" s="80">
        <v>17</v>
      </c>
      <c r="H12" s="23">
        <f t="shared" si="2"/>
        <v>15.725</v>
      </c>
      <c r="I12" s="29">
        <f t="shared" si="3"/>
        <v>18.274999999999999</v>
      </c>
      <c r="J12" s="37">
        <v>38</v>
      </c>
      <c r="K12" s="112">
        <f t="shared" si="4"/>
        <v>35.53</v>
      </c>
      <c r="L12" s="29">
        <f t="shared" si="5"/>
        <v>40.47</v>
      </c>
      <c r="M12" s="80">
        <v>65</v>
      </c>
      <c r="N12" s="23">
        <f t="shared" si="6"/>
        <v>60.774999999999999</v>
      </c>
      <c r="O12" s="29">
        <f t="shared" si="7"/>
        <v>69.224999999999994</v>
      </c>
      <c r="P12" s="80">
        <v>94</v>
      </c>
      <c r="Q12" s="23">
        <f t="shared" si="8"/>
        <v>87.89</v>
      </c>
      <c r="R12" s="29">
        <f t="shared" si="9"/>
        <v>100.11</v>
      </c>
    </row>
    <row r="13" spans="1:18" ht="13.5" customHeight="1">
      <c r="A13" s="68">
        <v>6.81</v>
      </c>
      <c r="B13" s="16">
        <f t="shared" si="10"/>
        <v>6.7827599999999997</v>
      </c>
      <c r="C13" s="9">
        <f t="shared" si="11"/>
        <v>6.8372399999999995</v>
      </c>
      <c r="D13" s="68">
        <v>7.35</v>
      </c>
      <c r="E13" s="16">
        <f t="shared" si="0"/>
        <v>7.3205999999999998</v>
      </c>
      <c r="F13" s="9">
        <f t="shared" si="1"/>
        <v>7.3793999999999995</v>
      </c>
      <c r="G13" s="80">
        <v>18</v>
      </c>
      <c r="H13" s="23">
        <f t="shared" si="2"/>
        <v>16.649999999999999</v>
      </c>
      <c r="I13" s="29">
        <f t="shared" si="3"/>
        <v>19.350000000000001</v>
      </c>
      <c r="J13" s="37">
        <v>39</v>
      </c>
      <c r="K13" s="112">
        <f t="shared" si="4"/>
        <v>36.465000000000003</v>
      </c>
      <c r="L13" s="29">
        <f t="shared" si="5"/>
        <v>41.534999999999997</v>
      </c>
      <c r="M13" s="80">
        <v>66</v>
      </c>
      <c r="N13" s="23">
        <f t="shared" si="6"/>
        <v>61.71</v>
      </c>
      <c r="O13" s="29">
        <f t="shared" si="7"/>
        <v>70.290000000000006</v>
      </c>
      <c r="P13" s="80">
        <v>95</v>
      </c>
      <c r="Q13" s="23">
        <f t="shared" si="8"/>
        <v>88.825000000000003</v>
      </c>
      <c r="R13" s="29">
        <f t="shared" si="9"/>
        <v>101.175</v>
      </c>
    </row>
    <row r="14" spans="1:18" ht="13.5" customHeight="1">
      <c r="A14" s="68">
        <v>6.83</v>
      </c>
      <c r="B14" s="16">
        <f t="shared" si="10"/>
        <v>6.8026800000000005</v>
      </c>
      <c r="C14" s="9">
        <f t="shared" si="11"/>
        <v>6.8573199999999996</v>
      </c>
      <c r="D14" s="68">
        <v>7.37</v>
      </c>
      <c r="E14" s="16">
        <f t="shared" si="0"/>
        <v>7.3405199999999997</v>
      </c>
      <c r="F14" s="9">
        <f t="shared" si="1"/>
        <v>7.3994800000000005</v>
      </c>
      <c r="G14" s="80">
        <v>19</v>
      </c>
      <c r="H14" s="23">
        <f t="shared" si="2"/>
        <v>17.574999999999999</v>
      </c>
      <c r="I14" s="29">
        <f t="shared" si="3"/>
        <v>20.425000000000001</v>
      </c>
      <c r="J14" s="37">
        <v>40</v>
      </c>
      <c r="K14" s="112">
        <f t="shared" si="4"/>
        <v>37.4</v>
      </c>
      <c r="L14" s="29">
        <f t="shared" si="5"/>
        <v>42.6</v>
      </c>
      <c r="M14" s="80">
        <v>67</v>
      </c>
      <c r="N14" s="23">
        <f t="shared" si="6"/>
        <v>62.644999999999996</v>
      </c>
      <c r="O14" s="29">
        <f t="shared" si="7"/>
        <v>71.355000000000004</v>
      </c>
      <c r="P14" s="80">
        <v>96</v>
      </c>
      <c r="Q14" s="23">
        <f t="shared" si="8"/>
        <v>89.76</v>
      </c>
      <c r="R14" s="29">
        <f t="shared" si="9"/>
        <v>102.24</v>
      </c>
    </row>
    <row r="15" spans="1:18" ht="13.5" customHeight="1">
      <c r="A15" s="68">
        <v>6.85</v>
      </c>
      <c r="B15" s="16">
        <f t="shared" si="10"/>
        <v>6.8225999999999996</v>
      </c>
      <c r="C15" s="9">
        <f t="shared" si="11"/>
        <v>6.8773999999999997</v>
      </c>
      <c r="D15" s="68">
        <v>7.39</v>
      </c>
      <c r="E15" s="16">
        <f t="shared" si="0"/>
        <v>7.3604399999999996</v>
      </c>
      <c r="F15" s="9">
        <f t="shared" si="1"/>
        <v>7.4195599999999997</v>
      </c>
      <c r="G15" s="80">
        <v>20</v>
      </c>
      <c r="H15" s="23">
        <f t="shared" si="2"/>
        <v>18.5</v>
      </c>
      <c r="I15" s="29">
        <f t="shared" si="3"/>
        <v>21.5</v>
      </c>
      <c r="J15" s="37">
        <v>41</v>
      </c>
      <c r="K15" s="112">
        <f t="shared" si="4"/>
        <v>38.335000000000001</v>
      </c>
      <c r="L15" s="29">
        <f t="shared" si="5"/>
        <v>43.664999999999999</v>
      </c>
      <c r="M15" s="80">
        <v>68</v>
      </c>
      <c r="N15" s="23">
        <f t="shared" si="6"/>
        <v>63.58</v>
      </c>
      <c r="O15" s="29">
        <f t="shared" si="7"/>
        <v>72.42</v>
      </c>
      <c r="P15" s="80">
        <v>97</v>
      </c>
      <c r="Q15" s="23">
        <f t="shared" si="8"/>
        <v>90.694999999999993</v>
      </c>
      <c r="R15" s="29">
        <f t="shared" si="9"/>
        <v>103.30500000000001</v>
      </c>
    </row>
    <row r="16" spans="1:18" ht="13.5" customHeight="1">
      <c r="A16" s="68">
        <v>6.87</v>
      </c>
      <c r="B16" s="16">
        <f t="shared" si="10"/>
        <v>6.8425200000000004</v>
      </c>
      <c r="C16" s="9">
        <f t="shared" si="11"/>
        <v>6.8974799999999998</v>
      </c>
      <c r="D16" s="68">
        <v>7.41</v>
      </c>
      <c r="E16" s="16">
        <f t="shared" si="0"/>
        <v>7.3803600000000005</v>
      </c>
      <c r="F16" s="9">
        <f t="shared" si="1"/>
        <v>7.4396399999999998</v>
      </c>
      <c r="G16" s="80">
        <v>21</v>
      </c>
      <c r="H16" s="23">
        <f t="shared" si="2"/>
        <v>19.425000000000001</v>
      </c>
      <c r="I16" s="29">
        <f t="shared" si="3"/>
        <v>22.574999999999999</v>
      </c>
      <c r="J16" s="37">
        <v>42</v>
      </c>
      <c r="K16" s="112">
        <f t="shared" si="4"/>
        <v>39.270000000000003</v>
      </c>
      <c r="L16" s="29">
        <f t="shared" si="5"/>
        <v>44.73</v>
      </c>
      <c r="M16" s="80">
        <v>71</v>
      </c>
      <c r="N16" s="23">
        <f t="shared" si="6"/>
        <v>66.385000000000005</v>
      </c>
      <c r="O16" s="29">
        <f t="shared" si="7"/>
        <v>75.614999999999995</v>
      </c>
      <c r="P16" s="80">
        <v>98</v>
      </c>
      <c r="Q16" s="23">
        <f t="shared" si="8"/>
        <v>91.63</v>
      </c>
      <c r="R16" s="29">
        <f t="shared" si="9"/>
        <v>104.37</v>
      </c>
    </row>
    <row r="17" spans="1:18" ht="13.5" customHeight="1">
      <c r="A17" s="68">
        <v>6.89</v>
      </c>
      <c r="B17" s="16">
        <f t="shared" si="10"/>
        <v>6.8624399999999994</v>
      </c>
      <c r="C17" s="9">
        <f t="shared" si="11"/>
        <v>6.9175599999999999</v>
      </c>
      <c r="D17" s="68">
        <v>7.43</v>
      </c>
      <c r="E17" s="16">
        <f t="shared" si="0"/>
        <v>7.4002799999999995</v>
      </c>
      <c r="F17" s="9">
        <f t="shared" si="1"/>
        <v>7.4597199999999999</v>
      </c>
      <c r="G17" s="80">
        <v>22</v>
      </c>
      <c r="H17" s="23">
        <f t="shared" si="2"/>
        <v>20.350000000000001</v>
      </c>
      <c r="I17" s="29">
        <f t="shared" si="3"/>
        <v>23.65</v>
      </c>
      <c r="J17" s="37">
        <v>43</v>
      </c>
      <c r="K17" s="112">
        <f t="shared" si="4"/>
        <v>40.204999999999998</v>
      </c>
      <c r="L17" s="29">
        <f t="shared" si="5"/>
        <v>45.795000000000002</v>
      </c>
      <c r="M17" s="80">
        <v>72</v>
      </c>
      <c r="N17" s="23">
        <f t="shared" si="6"/>
        <v>67.319999999999993</v>
      </c>
      <c r="O17" s="29">
        <f t="shared" si="7"/>
        <v>76.680000000000007</v>
      </c>
      <c r="P17" s="80">
        <v>99</v>
      </c>
      <c r="Q17" s="23">
        <f t="shared" si="8"/>
        <v>92.564999999999998</v>
      </c>
      <c r="R17" s="29">
        <f t="shared" si="9"/>
        <v>105.435</v>
      </c>
    </row>
    <row r="18" spans="1:18" ht="13.5" customHeight="1">
      <c r="A18" s="68">
        <v>6.91</v>
      </c>
      <c r="B18" s="16">
        <f t="shared" si="10"/>
        <v>6.8823600000000003</v>
      </c>
      <c r="C18" s="9">
        <f t="shared" si="11"/>
        <v>6.93764</v>
      </c>
      <c r="D18" s="68">
        <v>7.45</v>
      </c>
      <c r="E18" s="16">
        <f t="shared" si="0"/>
        <v>7.4202000000000004</v>
      </c>
      <c r="F18" s="9">
        <f t="shared" si="1"/>
        <v>7.4798</v>
      </c>
      <c r="G18" s="80">
        <v>23</v>
      </c>
      <c r="H18" s="23">
        <f t="shared" si="2"/>
        <v>21.274999999999999</v>
      </c>
      <c r="I18" s="29">
        <f t="shared" si="3"/>
        <v>24.725000000000001</v>
      </c>
      <c r="J18" s="37">
        <v>44</v>
      </c>
      <c r="K18" s="112">
        <f t="shared" si="4"/>
        <v>41.14</v>
      </c>
      <c r="L18" s="29">
        <f t="shared" si="5"/>
        <v>46.86</v>
      </c>
      <c r="M18" s="80">
        <v>73</v>
      </c>
      <c r="N18" s="23">
        <f t="shared" si="6"/>
        <v>68.254999999999995</v>
      </c>
      <c r="O18" s="29">
        <f t="shared" si="7"/>
        <v>77.745000000000005</v>
      </c>
      <c r="P18" s="80">
        <v>100</v>
      </c>
      <c r="Q18" s="23">
        <f t="shared" si="8"/>
        <v>93.5</v>
      </c>
      <c r="R18" s="29">
        <f t="shared" si="9"/>
        <v>106.5</v>
      </c>
    </row>
    <row r="19" spans="1:18" ht="13.5" customHeight="1">
      <c r="A19" s="68">
        <v>6.93</v>
      </c>
      <c r="B19" s="16">
        <f t="shared" si="10"/>
        <v>6.9022799999999993</v>
      </c>
      <c r="C19" s="9">
        <f t="shared" si="11"/>
        <v>6.9577200000000001</v>
      </c>
      <c r="D19" s="68">
        <v>7.47</v>
      </c>
      <c r="E19" s="16">
        <f t="shared" si="0"/>
        <v>7.4401199999999994</v>
      </c>
      <c r="F19" s="9">
        <f t="shared" si="1"/>
        <v>7.4998800000000001</v>
      </c>
      <c r="G19" s="80">
        <v>24</v>
      </c>
      <c r="H19" s="23">
        <f t="shared" si="2"/>
        <v>22.2</v>
      </c>
      <c r="I19" s="29">
        <f t="shared" si="3"/>
        <v>25.8</v>
      </c>
      <c r="J19" s="37">
        <v>45</v>
      </c>
      <c r="K19" s="112">
        <f t="shared" si="4"/>
        <v>42.075000000000003</v>
      </c>
      <c r="L19" s="29">
        <f t="shared" si="5"/>
        <v>47.924999999999997</v>
      </c>
      <c r="M19" s="80">
        <v>74</v>
      </c>
      <c r="N19" s="23">
        <f t="shared" si="6"/>
        <v>69.19</v>
      </c>
      <c r="O19" s="29">
        <f t="shared" si="7"/>
        <v>78.81</v>
      </c>
      <c r="P19" s="80">
        <v>101</v>
      </c>
      <c r="Q19" s="23">
        <f t="shared" si="8"/>
        <v>94.435000000000002</v>
      </c>
      <c r="R19" s="29">
        <f t="shared" si="9"/>
        <v>107.565</v>
      </c>
    </row>
    <row r="20" spans="1:18" ht="13.5" customHeight="1">
      <c r="A20" s="68">
        <v>6.95</v>
      </c>
      <c r="B20" s="16">
        <f t="shared" si="10"/>
        <v>6.9222000000000001</v>
      </c>
      <c r="C20" s="9">
        <f t="shared" si="11"/>
        <v>6.9778000000000002</v>
      </c>
      <c r="D20" s="68">
        <v>7.49</v>
      </c>
      <c r="E20" s="16">
        <f t="shared" si="0"/>
        <v>7.4600400000000002</v>
      </c>
      <c r="F20" s="9">
        <f t="shared" si="1"/>
        <v>7.5199600000000002</v>
      </c>
      <c r="G20" s="80">
        <v>25</v>
      </c>
      <c r="H20" s="23">
        <f t="shared" si="2"/>
        <v>23.125</v>
      </c>
      <c r="I20" s="29">
        <f t="shared" si="3"/>
        <v>26.875</v>
      </c>
      <c r="J20" s="37">
        <v>46</v>
      </c>
      <c r="K20" s="112">
        <f t="shared" si="4"/>
        <v>43.01</v>
      </c>
      <c r="L20" s="29">
        <f t="shared" si="5"/>
        <v>48.99</v>
      </c>
      <c r="M20" s="80">
        <v>75</v>
      </c>
      <c r="N20" s="23">
        <f t="shared" si="6"/>
        <v>70.125</v>
      </c>
      <c r="O20" s="29">
        <f t="shared" si="7"/>
        <v>79.875</v>
      </c>
      <c r="P20" s="80">
        <v>102</v>
      </c>
      <c r="Q20" s="23">
        <f t="shared" si="8"/>
        <v>95.37</v>
      </c>
      <c r="R20" s="29">
        <f t="shared" si="9"/>
        <v>108.63</v>
      </c>
    </row>
    <row r="21" spans="1:18" ht="13.5" customHeight="1">
      <c r="A21" s="68">
        <v>6.97</v>
      </c>
      <c r="B21" s="16">
        <f t="shared" si="10"/>
        <v>6.9421200000000001</v>
      </c>
      <c r="C21" s="9">
        <f t="shared" si="11"/>
        <v>6.9978799999999994</v>
      </c>
      <c r="D21" s="68">
        <v>7.51</v>
      </c>
      <c r="E21" s="16">
        <f t="shared" si="0"/>
        <v>7.4799600000000002</v>
      </c>
      <c r="F21" s="9">
        <f t="shared" si="1"/>
        <v>7.5400399999999994</v>
      </c>
      <c r="G21" s="80">
        <v>26</v>
      </c>
      <c r="H21" s="23">
        <f t="shared" si="2"/>
        <v>24.05</v>
      </c>
      <c r="I21" s="29">
        <f t="shared" si="3"/>
        <v>27.95</v>
      </c>
      <c r="J21" s="37">
        <v>47</v>
      </c>
      <c r="K21" s="112">
        <f t="shared" si="4"/>
        <v>43.945</v>
      </c>
      <c r="L21" s="29">
        <f t="shared" si="5"/>
        <v>50.055</v>
      </c>
      <c r="M21" s="80">
        <v>76</v>
      </c>
      <c r="N21" s="23">
        <f t="shared" si="6"/>
        <v>71.06</v>
      </c>
      <c r="O21" s="29">
        <f t="shared" si="7"/>
        <v>80.94</v>
      </c>
      <c r="P21" s="80">
        <v>103</v>
      </c>
      <c r="Q21" s="23">
        <f t="shared" si="8"/>
        <v>96.305000000000007</v>
      </c>
      <c r="R21" s="29">
        <f t="shared" si="9"/>
        <v>109.69499999999999</v>
      </c>
    </row>
    <row r="22" spans="1:18" ht="13.5" customHeight="1">
      <c r="A22" s="68">
        <v>6.99</v>
      </c>
      <c r="B22" s="16">
        <f t="shared" si="10"/>
        <v>6.96204</v>
      </c>
      <c r="C22" s="9">
        <f t="shared" si="11"/>
        <v>7.0179600000000004</v>
      </c>
      <c r="D22" s="68">
        <v>7.53</v>
      </c>
      <c r="E22" s="16">
        <f t="shared" ref="E22:E28" si="12">D22-(D22*0.004)</f>
        <v>7.4998800000000001</v>
      </c>
      <c r="F22" s="9">
        <f t="shared" ref="F22:F28" si="13">D22+(D22*0.004)</f>
        <v>7.5601200000000004</v>
      </c>
      <c r="G22" s="80">
        <v>27</v>
      </c>
      <c r="H22" s="23">
        <f t="shared" si="2"/>
        <v>24.975000000000001</v>
      </c>
      <c r="I22" s="29">
        <f t="shared" si="3"/>
        <v>29.024999999999999</v>
      </c>
      <c r="J22" s="37">
        <v>48</v>
      </c>
      <c r="K22" s="112">
        <f t="shared" si="4"/>
        <v>44.88</v>
      </c>
      <c r="L22" s="29">
        <f t="shared" si="5"/>
        <v>51.12</v>
      </c>
      <c r="M22" s="80">
        <v>77</v>
      </c>
      <c r="N22" s="23">
        <f t="shared" si="6"/>
        <v>71.995000000000005</v>
      </c>
      <c r="O22" s="29">
        <f t="shared" si="7"/>
        <v>82.004999999999995</v>
      </c>
      <c r="P22" s="80">
        <v>104</v>
      </c>
      <c r="Q22" s="23">
        <f t="shared" si="8"/>
        <v>97.24</v>
      </c>
      <c r="R22" s="29">
        <f t="shared" si="9"/>
        <v>110.76</v>
      </c>
    </row>
    <row r="23" spans="1:18" ht="13.5" customHeight="1">
      <c r="A23" s="68">
        <v>7.01</v>
      </c>
      <c r="B23" s="16">
        <f t="shared" si="10"/>
        <v>6.9819599999999999</v>
      </c>
      <c r="C23" s="9">
        <f t="shared" si="11"/>
        <v>7.0380399999999996</v>
      </c>
      <c r="D23" s="68">
        <v>7.55</v>
      </c>
      <c r="E23" s="16">
        <f t="shared" si="12"/>
        <v>7.5198</v>
      </c>
      <c r="F23" s="9">
        <f t="shared" si="13"/>
        <v>7.5801999999999996</v>
      </c>
      <c r="G23" s="80">
        <v>28</v>
      </c>
      <c r="H23" s="23">
        <f t="shared" si="2"/>
        <v>25.9</v>
      </c>
      <c r="I23" s="29">
        <f t="shared" si="3"/>
        <v>30.1</v>
      </c>
      <c r="J23" s="37">
        <v>49</v>
      </c>
      <c r="K23" s="112">
        <f t="shared" si="4"/>
        <v>45.814999999999998</v>
      </c>
      <c r="L23" s="29">
        <f t="shared" si="5"/>
        <v>52.185000000000002</v>
      </c>
      <c r="M23" s="80">
        <v>78</v>
      </c>
      <c r="N23" s="23">
        <f t="shared" si="6"/>
        <v>72.930000000000007</v>
      </c>
      <c r="O23" s="29">
        <f t="shared" si="7"/>
        <v>83.07</v>
      </c>
      <c r="P23" s="80">
        <v>105</v>
      </c>
      <c r="Q23" s="23">
        <f t="shared" si="8"/>
        <v>98.174999999999997</v>
      </c>
      <c r="R23" s="29">
        <f t="shared" si="9"/>
        <v>111.825</v>
      </c>
    </row>
    <row r="24" spans="1:18" ht="13.5" customHeight="1">
      <c r="A24" s="68">
        <v>7.03</v>
      </c>
      <c r="B24" s="16">
        <f t="shared" si="10"/>
        <v>7.0018799999999999</v>
      </c>
      <c r="C24" s="9">
        <f t="shared" si="11"/>
        <v>7.0581200000000006</v>
      </c>
      <c r="D24" s="68">
        <v>7.57</v>
      </c>
      <c r="E24" s="16">
        <f t="shared" si="12"/>
        <v>7.53972</v>
      </c>
      <c r="F24" s="9">
        <f t="shared" si="13"/>
        <v>7.6002800000000006</v>
      </c>
      <c r="G24" s="80">
        <v>29</v>
      </c>
      <c r="H24" s="23">
        <f t="shared" si="2"/>
        <v>26.824999999999999</v>
      </c>
      <c r="I24" s="29">
        <f t="shared" si="3"/>
        <v>31.175000000000001</v>
      </c>
      <c r="J24" s="37">
        <v>50</v>
      </c>
      <c r="K24" s="112">
        <f t="shared" si="4"/>
        <v>46.75</v>
      </c>
      <c r="L24" s="29">
        <f t="shared" si="5"/>
        <v>53.25</v>
      </c>
      <c r="M24" s="80">
        <v>79</v>
      </c>
      <c r="N24" s="23">
        <f t="shared" si="6"/>
        <v>73.864999999999995</v>
      </c>
      <c r="O24" s="29">
        <f t="shared" si="7"/>
        <v>84.135000000000005</v>
      </c>
      <c r="P24" s="80">
        <v>106</v>
      </c>
      <c r="Q24" s="23">
        <f t="shared" si="8"/>
        <v>99.11</v>
      </c>
      <c r="R24" s="29">
        <f t="shared" si="9"/>
        <v>112.89</v>
      </c>
    </row>
    <row r="25" spans="1:18" ht="14.25" customHeight="1">
      <c r="A25" s="68">
        <v>7.05</v>
      </c>
      <c r="B25" s="16">
        <f t="shared" si="10"/>
        <v>7.0217999999999998</v>
      </c>
      <c r="C25" s="9">
        <f t="shared" si="11"/>
        <v>7.0781999999999998</v>
      </c>
      <c r="D25" s="68">
        <v>7.59</v>
      </c>
      <c r="E25" s="16">
        <f t="shared" si="12"/>
        <v>7.5596399999999999</v>
      </c>
      <c r="F25" s="9">
        <f t="shared" si="13"/>
        <v>7.6203599999999998</v>
      </c>
      <c r="G25" s="80">
        <v>30</v>
      </c>
      <c r="H25" s="23">
        <f t="shared" si="2"/>
        <v>27.75</v>
      </c>
      <c r="I25" s="29">
        <f t="shared" si="3"/>
        <v>32.25</v>
      </c>
      <c r="J25" s="37">
        <v>51</v>
      </c>
      <c r="K25" s="112">
        <f t="shared" si="4"/>
        <v>47.685000000000002</v>
      </c>
      <c r="L25" s="29">
        <f t="shared" si="5"/>
        <v>54.314999999999998</v>
      </c>
      <c r="M25" s="80">
        <v>80</v>
      </c>
      <c r="N25" s="23">
        <f t="shared" si="6"/>
        <v>74.8</v>
      </c>
      <c r="O25" s="29">
        <f t="shared" si="7"/>
        <v>85.2</v>
      </c>
      <c r="P25" s="80">
        <v>107</v>
      </c>
      <c r="Q25" s="23">
        <f t="shared" si="8"/>
        <v>100.045</v>
      </c>
      <c r="R25" s="29">
        <f t="shared" si="9"/>
        <v>113.955</v>
      </c>
    </row>
    <row r="26" spans="1:18" ht="13.5" customHeight="1">
      <c r="A26" s="68">
        <v>7.07</v>
      </c>
      <c r="B26" s="16">
        <f t="shared" si="10"/>
        <v>7.0417200000000006</v>
      </c>
      <c r="C26" s="9">
        <f t="shared" si="11"/>
        <v>7.0982799999999999</v>
      </c>
      <c r="D26" s="68">
        <v>7.61</v>
      </c>
      <c r="E26" s="16">
        <f t="shared" si="12"/>
        <v>7.5795600000000007</v>
      </c>
      <c r="F26" s="9">
        <f t="shared" si="13"/>
        <v>7.6404399999999999</v>
      </c>
      <c r="G26" s="80">
        <v>31</v>
      </c>
      <c r="H26" s="23">
        <f t="shared" si="2"/>
        <v>28.675000000000001</v>
      </c>
      <c r="I26" s="29">
        <f t="shared" si="3"/>
        <v>33.325000000000003</v>
      </c>
      <c r="J26" s="37">
        <v>52</v>
      </c>
      <c r="K26" s="112">
        <f t="shared" si="4"/>
        <v>48.62</v>
      </c>
      <c r="L26" s="29">
        <f t="shared" si="5"/>
        <v>55.38</v>
      </c>
      <c r="M26" s="80">
        <v>81</v>
      </c>
      <c r="N26" s="23">
        <f t="shared" si="6"/>
        <v>75.734999999999999</v>
      </c>
      <c r="O26" s="29">
        <f t="shared" si="7"/>
        <v>86.265000000000001</v>
      </c>
      <c r="P26" s="80">
        <v>108</v>
      </c>
      <c r="Q26" s="23">
        <f t="shared" si="8"/>
        <v>100.98</v>
      </c>
      <c r="R26" s="29">
        <f t="shared" si="9"/>
        <v>115.02</v>
      </c>
    </row>
    <row r="27" spans="1:18" ht="13.5" customHeight="1">
      <c r="A27" s="68">
        <v>7.09</v>
      </c>
      <c r="B27" s="16">
        <f t="shared" si="10"/>
        <v>7.0616399999999997</v>
      </c>
      <c r="C27" s="9">
        <f t="shared" si="11"/>
        <v>7.11836</v>
      </c>
      <c r="D27" s="68">
        <v>7.63</v>
      </c>
      <c r="E27" s="16">
        <f t="shared" si="12"/>
        <v>7.5994799999999998</v>
      </c>
      <c r="F27" s="9">
        <f t="shared" si="13"/>
        <v>7.66052</v>
      </c>
      <c r="G27" s="80">
        <v>32</v>
      </c>
      <c r="H27" s="23">
        <f t="shared" si="2"/>
        <v>29.6</v>
      </c>
      <c r="I27" s="29">
        <f t="shared" si="3"/>
        <v>34.4</v>
      </c>
      <c r="J27" s="37">
        <v>53</v>
      </c>
      <c r="K27" s="112">
        <f t="shared" si="4"/>
        <v>49.555</v>
      </c>
      <c r="L27" s="29">
        <f t="shared" si="5"/>
        <v>56.445</v>
      </c>
      <c r="M27" s="80">
        <v>82</v>
      </c>
      <c r="N27" s="23">
        <f t="shared" si="6"/>
        <v>76.67</v>
      </c>
      <c r="O27" s="29">
        <f t="shared" si="7"/>
        <v>87.33</v>
      </c>
      <c r="P27" s="80">
        <v>109</v>
      </c>
      <c r="Q27" s="23">
        <f t="shared" si="8"/>
        <v>101.91500000000001</v>
      </c>
      <c r="R27" s="29">
        <f t="shared" si="9"/>
        <v>116.08499999999999</v>
      </c>
    </row>
    <row r="28" spans="1:18" ht="13.5" customHeight="1">
      <c r="A28" s="68">
        <v>7.11</v>
      </c>
      <c r="B28" s="16">
        <f t="shared" si="10"/>
        <v>7.0815600000000005</v>
      </c>
      <c r="C28" s="9">
        <f t="shared" si="11"/>
        <v>7.1384400000000001</v>
      </c>
      <c r="D28" s="68">
        <v>7.65</v>
      </c>
      <c r="E28" s="16">
        <f t="shared" si="12"/>
        <v>7.6194000000000006</v>
      </c>
      <c r="F28" s="9">
        <f t="shared" si="13"/>
        <v>7.6806000000000001</v>
      </c>
      <c r="G28" s="80">
        <v>33</v>
      </c>
      <c r="H28" s="23">
        <f t="shared" si="2"/>
        <v>30.524999999999999</v>
      </c>
      <c r="I28" s="29">
        <f t="shared" si="3"/>
        <v>35.475000000000001</v>
      </c>
      <c r="J28" s="37">
        <v>54</v>
      </c>
      <c r="K28" s="112">
        <f t="shared" si="4"/>
        <v>50.49</v>
      </c>
      <c r="L28" s="29">
        <f t="shared" si="5"/>
        <v>57.51</v>
      </c>
      <c r="M28" s="80">
        <v>83</v>
      </c>
      <c r="N28" s="23">
        <f t="shared" si="6"/>
        <v>77.605000000000004</v>
      </c>
      <c r="O28" s="29">
        <f t="shared" si="7"/>
        <v>88.394999999999996</v>
      </c>
      <c r="P28" s="97">
        <v>110</v>
      </c>
      <c r="Q28" s="98">
        <f t="shared" si="8"/>
        <v>102.85</v>
      </c>
      <c r="R28" s="99">
        <f t="shared" si="9"/>
        <v>117.15</v>
      </c>
    </row>
    <row r="29" spans="1:18" ht="13.5" customHeight="1">
      <c r="A29" s="68">
        <v>7.13</v>
      </c>
      <c r="B29" s="16">
        <f t="shared" si="10"/>
        <v>7.1014799999999996</v>
      </c>
      <c r="C29" s="9">
        <f t="shared" si="11"/>
        <v>7.1585200000000002</v>
      </c>
      <c r="D29" s="68">
        <v>7.67</v>
      </c>
      <c r="E29" s="16">
        <f t="shared" ref="E29:E36" si="14">D29-(D29*0.004)</f>
        <v>7.6393199999999997</v>
      </c>
      <c r="F29" s="9">
        <f t="shared" ref="F29:F36" si="15">D29+(D29*0.004)</f>
        <v>7.7006800000000002</v>
      </c>
      <c r="G29" s="80">
        <v>34</v>
      </c>
      <c r="H29" s="23">
        <f t="shared" si="2"/>
        <v>31.45</v>
      </c>
      <c r="I29" s="29">
        <f t="shared" si="3"/>
        <v>36.549999999999997</v>
      </c>
      <c r="J29" s="37">
        <v>55</v>
      </c>
      <c r="K29" s="112">
        <f t="shared" si="4"/>
        <v>51.424999999999997</v>
      </c>
      <c r="L29" s="29">
        <f t="shared" si="5"/>
        <v>58.575000000000003</v>
      </c>
      <c r="M29" s="80">
        <v>84</v>
      </c>
      <c r="N29" s="23">
        <f t="shared" si="6"/>
        <v>78.540000000000006</v>
      </c>
      <c r="O29" s="29">
        <f t="shared" si="7"/>
        <v>89.46</v>
      </c>
      <c r="P29" s="116"/>
      <c r="Q29" s="110"/>
      <c r="R29" s="111"/>
    </row>
    <row r="30" spans="1:18" ht="14.25" customHeight="1">
      <c r="A30" s="68">
        <v>7.15</v>
      </c>
      <c r="B30" s="16">
        <f t="shared" si="10"/>
        <v>7.1214000000000004</v>
      </c>
      <c r="C30" s="9">
        <f t="shared" si="11"/>
        <v>7.1786000000000003</v>
      </c>
      <c r="D30" s="68">
        <v>7.69</v>
      </c>
      <c r="E30" s="16">
        <f t="shared" si="14"/>
        <v>7.6592400000000005</v>
      </c>
      <c r="F30" s="9">
        <f t="shared" si="15"/>
        <v>7.7207600000000003</v>
      </c>
      <c r="G30" s="97">
        <v>35</v>
      </c>
      <c r="H30" s="98">
        <f t="shared" si="2"/>
        <v>32.375</v>
      </c>
      <c r="I30" s="99">
        <f t="shared" si="3"/>
        <v>37.625</v>
      </c>
      <c r="J30" s="37">
        <v>56</v>
      </c>
      <c r="K30" s="112">
        <f t="shared" si="4"/>
        <v>52.36</v>
      </c>
      <c r="L30" s="29">
        <f t="shared" si="5"/>
        <v>59.64</v>
      </c>
      <c r="M30" s="80">
        <v>85</v>
      </c>
      <c r="N30" s="23">
        <f t="shared" si="6"/>
        <v>79.474999999999994</v>
      </c>
      <c r="O30" s="29">
        <f t="shared" si="7"/>
        <v>90.525000000000006</v>
      </c>
      <c r="P30" s="116"/>
      <c r="Q30" s="110"/>
      <c r="R30" s="111"/>
    </row>
    <row r="31" spans="1:18" ht="13.5" customHeight="1">
      <c r="A31" s="68">
        <v>7.17</v>
      </c>
      <c r="B31" s="16">
        <f t="shared" si="10"/>
        <v>7.1413200000000003</v>
      </c>
      <c r="C31" s="9">
        <f t="shared" si="11"/>
        <v>7.1986799999999995</v>
      </c>
      <c r="D31" s="68">
        <v>7.71</v>
      </c>
      <c r="E31" s="16">
        <f t="shared" si="14"/>
        <v>7.6791599999999995</v>
      </c>
      <c r="F31" s="9">
        <f t="shared" si="15"/>
        <v>7.7408400000000004</v>
      </c>
      <c r="G31" s="114"/>
      <c r="H31" s="14"/>
      <c r="I31" s="15"/>
      <c r="J31" s="37">
        <v>57</v>
      </c>
      <c r="K31" s="112">
        <f t="shared" si="4"/>
        <v>53.295000000000002</v>
      </c>
      <c r="L31" s="29">
        <f t="shared" si="5"/>
        <v>60.704999999999998</v>
      </c>
      <c r="M31" s="80">
        <v>86</v>
      </c>
      <c r="N31" s="23">
        <f t="shared" si="6"/>
        <v>80.41</v>
      </c>
      <c r="O31" s="29">
        <f t="shared" si="7"/>
        <v>91.59</v>
      </c>
      <c r="P31" s="116"/>
      <c r="Q31" s="110"/>
      <c r="R31" s="111"/>
    </row>
    <row r="32" spans="1:18" ht="13.5" customHeight="1">
      <c r="A32" s="68">
        <v>7.19</v>
      </c>
      <c r="B32" s="16">
        <f t="shared" si="10"/>
        <v>7.1612400000000003</v>
      </c>
      <c r="C32" s="9">
        <f t="shared" si="11"/>
        <v>7.2187600000000005</v>
      </c>
      <c r="D32" s="68">
        <v>7.73</v>
      </c>
      <c r="E32" s="16">
        <f t="shared" si="14"/>
        <v>7.6990800000000004</v>
      </c>
      <c r="F32" s="9">
        <f t="shared" si="15"/>
        <v>7.7609200000000005</v>
      </c>
      <c r="G32" s="114"/>
      <c r="H32" s="14"/>
      <c r="I32" s="15"/>
      <c r="J32" s="37">
        <v>58</v>
      </c>
      <c r="K32" s="112">
        <f t="shared" si="4"/>
        <v>54.23</v>
      </c>
      <c r="L32" s="29">
        <f t="shared" si="5"/>
        <v>61.77</v>
      </c>
      <c r="M32" s="80">
        <v>87</v>
      </c>
      <c r="N32" s="23">
        <f t="shared" si="6"/>
        <v>81.344999999999999</v>
      </c>
      <c r="O32" s="29">
        <f t="shared" si="7"/>
        <v>92.655000000000001</v>
      </c>
      <c r="P32" s="116"/>
      <c r="Q32" s="110"/>
      <c r="R32" s="111"/>
    </row>
    <row r="33" spans="1:18" ht="13.5" customHeight="1">
      <c r="A33" s="68">
        <v>7.21</v>
      </c>
      <c r="B33" s="16">
        <f t="shared" si="10"/>
        <v>7.1811600000000002</v>
      </c>
      <c r="C33" s="9">
        <f t="shared" si="11"/>
        <v>7.2388399999999997</v>
      </c>
      <c r="D33" s="68">
        <v>7.75</v>
      </c>
      <c r="E33" s="16">
        <f t="shared" si="14"/>
        <v>7.7190000000000003</v>
      </c>
      <c r="F33" s="9">
        <f t="shared" si="15"/>
        <v>7.7809999999999997</v>
      </c>
      <c r="G33" s="114"/>
      <c r="H33" s="14"/>
      <c r="I33" s="15"/>
      <c r="J33" s="37">
        <v>59</v>
      </c>
      <c r="K33" s="112">
        <f t="shared" si="4"/>
        <v>55.164999999999999</v>
      </c>
      <c r="L33" s="29">
        <f t="shared" si="5"/>
        <v>62.835000000000001</v>
      </c>
      <c r="M33" s="80">
        <v>88</v>
      </c>
      <c r="N33" s="23">
        <f t="shared" si="6"/>
        <v>82.28</v>
      </c>
      <c r="O33" s="29">
        <f t="shared" si="7"/>
        <v>93.72</v>
      </c>
      <c r="P33" s="116"/>
      <c r="Q33" s="110"/>
      <c r="R33" s="111"/>
    </row>
    <row r="34" spans="1:18" ht="13.5" customHeight="1">
      <c r="A34" s="68">
        <v>7.23</v>
      </c>
      <c r="B34" s="16">
        <f t="shared" si="10"/>
        <v>7.2010800000000001</v>
      </c>
      <c r="C34" s="9">
        <f t="shared" si="11"/>
        <v>7.2589200000000007</v>
      </c>
      <c r="D34" s="68">
        <v>7.77</v>
      </c>
      <c r="E34" s="16">
        <f t="shared" si="14"/>
        <v>7.7389199999999994</v>
      </c>
      <c r="F34" s="9">
        <f t="shared" si="15"/>
        <v>7.8010799999999998</v>
      </c>
      <c r="G34" s="114"/>
      <c r="H34" s="14"/>
      <c r="I34" s="15"/>
      <c r="J34" s="37">
        <v>60</v>
      </c>
      <c r="K34" s="112">
        <f t="shared" si="4"/>
        <v>56.1</v>
      </c>
      <c r="L34" s="29">
        <f t="shared" si="5"/>
        <v>63.9</v>
      </c>
      <c r="M34" s="80">
        <v>89</v>
      </c>
      <c r="N34" s="23">
        <f t="shared" si="6"/>
        <v>83.215000000000003</v>
      </c>
      <c r="O34" s="29">
        <f t="shared" si="7"/>
        <v>94.784999999999997</v>
      </c>
      <c r="P34" s="116"/>
      <c r="Q34" s="110"/>
      <c r="R34" s="111"/>
    </row>
    <row r="35" spans="1:18" ht="13.5" customHeight="1">
      <c r="A35" s="68">
        <v>7.25</v>
      </c>
      <c r="B35" s="16">
        <f t="shared" si="10"/>
        <v>7.2210000000000001</v>
      </c>
      <c r="C35" s="9">
        <f t="shared" si="11"/>
        <v>7.2789999999999999</v>
      </c>
      <c r="D35" s="68">
        <v>7.79</v>
      </c>
      <c r="E35" s="16">
        <f t="shared" si="14"/>
        <v>7.7588400000000002</v>
      </c>
      <c r="F35" s="9">
        <f t="shared" si="15"/>
        <v>7.8211599999999999</v>
      </c>
      <c r="G35" s="114"/>
      <c r="H35" s="14"/>
      <c r="I35" s="15"/>
      <c r="J35" s="37">
        <v>61</v>
      </c>
      <c r="K35" s="112">
        <f t="shared" si="4"/>
        <v>57.034999999999997</v>
      </c>
      <c r="L35" s="29">
        <f t="shared" si="5"/>
        <v>64.965000000000003</v>
      </c>
      <c r="M35" s="80">
        <v>90</v>
      </c>
      <c r="N35" s="23">
        <f t="shared" si="6"/>
        <v>84.15</v>
      </c>
      <c r="O35" s="29">
        <f t="shared" si="7"/>
        <v>95.85</v>
      </c>
      <c r="P35" s="116"/>
      <c r="Q35" s="110"/>
      <c r="R35" s="111"/>
    </row>
    <row r="36" spans="1:18" ht="14.25" customHeight="1" thickBot="1">
      <c r="A36" s="69">
        <v>7.27</v>
      </c>
      <c r="B36" s="30">
        <f t="shared" si="10"/>
        <v>7.2409199999999991</v>
      </c>
      <c r="C36" s="33">
        <f t="shared" si="11"/>
        <v>7.29908</v>
      </c>
      <c r="D36" s="69">
        <v>7.81</v>
      </c>
      <c r="E36" s="30">
        <f t="shared" si="14"/>
        <v>7.7787599999999992</v>
      </c>
      <c r="F36" s="33">
        <f t="shared" si="15"/>
        <v>7.84124</v>
      </c>
      <c r="G36" s="115"/>
      <c r="H36" s="21"/>
      <c r="I36" s="22"/>
      <c r="J36" s="45">
        <v>62</v>
      </c>
      <c r="K36" s="113">
        <f t="shared" si="4"/>
        <v>57.97</v>
      </c>
      <c r="L36" s="35">
        <f t="shared" si="5"/>
        <v>66.03</v>
      </c>
      <c r="M36" s="117">
        <v>91</v>
      </c>
      <c r="N36" s="34">
        <f t="shared" si="6"/>
        <v>85.084999999999994</v>
      </c>
      <c r="O36" s="35">
        <f t="shared" si="7"/>
        <v>96.915000000000006</v>
      </c>
      <c r="P36" s="121"/>
      <c r="Q36" s="119"/>
      <c r="R36" s="120"/>
    </row>
    <row r="37" spans="1:18" ht="13.5" customHeight="1">
      <c r="A37" s="132"/>
      <c r="D37" s="132"/>
      <c r="J37" s="8"/>
      <c r="K37" s="8"/>
      <c r="L37" s="8"/>
      <c r="M37" s="8"/>
      <c r="N37" s="8"/>
      <c r="O37" s="8"/>
      <c r="P37" s="110"/>
      <c r="Q37" s="110"/>
      <c r="R37" s="110"/>
    </row>
    <row r="38" spans="1:18" ht="13.5" customHeight="1"/>
    <row r="39" spans="1:18" ht="13.5" customHeight="1"/>
    <row r="40" spans="1:18" ht="13.5" customHeight="1">
      <c r="A40" s="86" t="s">
        <v>19</v>
      </c>
      <c r="B40" s="87"/>
      <c r="C40" s="87"/>
      <c r="D40" s="88"/>
      <c r="E40" s="88"/>
      <c r="F40" s="88"/>
      <c r="G40" s="88"/>
    </row>
    <row r="41" spans="1:18" ht="15.75" customHeight="1">
      <c r="A41" s="3" t="s">
        <v>15</v>
      </c>
      <c r="B41" s="11"/>
      <c r="C41" s="11"/>
      <c r="D41" s="26"/>
      <c r="E41" s="26"/>
      <c r="F41" s="26"/>
      <c r="G41" s="26"/>
      <c r="H41" s="24"/>
      <c r="I41" s="24"/>
    </row>
    <row r="42" spans="1:18" ht="15" customHeight="1">
      <c r="A42" s="3"/>
      <c r="B42" s="11"/>
      <c r="C42" s="11"/>
      <c r="D42" s="26"/>
      <c r="E42" s="26"/>
      <c r="F42" s="26"/>
      <c r="G42" s="26"/>
      <c r="H42" s="24"/>
      <c r="I42" s="24"/>
    </row>
    <row r="43" spans="1:18" ht="15" customHeight="1">
      <c r="A43" s="3"/>
      <c r="B43" s="11"/>
      <c r="C43" s="11"/>
      <c r="D43" s="26"/>
      <c r="E43" s="26"/>
      <c r="F43" s="26"/>
      <c r="G43" s="26"/>
      <c r="H43" s="24"/>
      <c r="I43" s="24"/>
    </row>
    <row r="44" spans="1:18" ht="15" customHeight="1" thickBot="1">
      <c r="A44" s="28"/>
    </row>
    <row r="45" spans="1:18" ht="15" customHeight="1">
      <c r="A45" s="70"/>
      <c r="B45" s="83" t="s">
        <v>21</v>
      </c>
      <c r="C45" s="133"/>
      <c r="D45" s="70"/>
      <c r="E45" s="83" t="s">
        <v>21</v>
      </c>
      <c r="F45" s="84"/>
      <c r="G45" s="70"/>
      <c r="H45" s="138" t="s">
        <v>21</v>
      </c>
      <c r="I45" s="84"/>
      <c r="J45" s="70"/>
      <c r="K45" s="83" t="s">
        <v>21</v>
      </c>
      <c r="L45" s="84"/>
      <c r="M45" s="123"/>
      <c r="N45" s="83" t="s">
        <v>21</v>
      </c>
      <c r="O45" s="133"/>
      <c r="P45" s="70"/>
      <c r="Q45" s="83" t="s">
        <v>21</v>
      </c>
      <c r="R45" s="84"/>
    </row>
    <row r="46" spans="1:18" ht="15" customHeight="1">
      <c r="A46" s="103" t="s">
        <v>0</v>
      </c>
      <c r="B46" s="101" t="s">
        <v>22</v>
      </c>
      <c r="C46" s="101"/>
      <c r="D46" s="103" t="s">
        <v>0</v>
      </c>
      <c r="E46" s="101" t="s">
        <v>22</v>
      </c>
      <c r="F46" s="102"/>
      <c r="G46" s="103" t="s">
        <v>0</v>
      </c>
      <c r="H46" s="128" t="s">
        <v>22</v>
      </c>
      <c r="I46" s="102"/>
      <c r="J46" s="103" t="s">
        <v>0</v>
      </c>
      <c r="K46" s="101" t="s">
        <v>22</v>
      </c>
      <c r="L46" s="102"/>
      <c r="M46" s="106" t="s">
        <v>0</v>
      </c>
      <c r="N46" s="101" t="s">
        <v>22</v>
      </c>
      <c r="O46" s="101"/>
      <c r="P46" s="103" t="s">
        <v>0</v>
      </c>
      <c r="Q46" s="101" t="s">
        <v>22</v>
      </c>
      <c r="R46" s="102"/>
    </row>
    <row r="47" spans="1:18" ht="15" customHeight="1">
      <c r="A47" s="131" t="s">
        <v>2</v>
      </c>
      <c r="B47" s="101" t="s">
        <v>24</v>
      </c>
      <c r="C47" s="101"/>
      <c r="D47" s="131" t="s">
        <v>2</v>
      </c>
      <c r="E47" s="101" t="s">
        <v>24</v>
      </c>
      <c r="F47" s="102"/>
      <c r="G47" s="131" t="s">
        <v>2</v>
      </c>
      <c r="H47" s="128" t="s">
        <v>24</v>
      </c>
      <c r="I47" s="102"/>
      <c r="J47" s="131" t="s">
        <v>2</v>
      </c>
      <c r="K47" s="101" t="s">
        <v>24</v>
      </c>
      <c r="L47" s="102"/>
      <c r="M47" s="137" t="s">
        <v>2</v>
      </c>
      <c r="N47" s="101" t="s">
        <v>24</v>
      </c>
      <c r="O47" s="101"/>
      <c r="P47" s="131" t="s">
        <v>2</v>
      </c>
      <c r="Q47" s="101" t="s">
        <v>24</v>
      </c>
      <c r="R47" s="102"/>
    </row>
    <row r="48" spans="1:18" ht="15" customHeight="1" thickBot="1">
      <c r="A48" s="79" t="s">
        <v>27</v>
      </c>
      <c r="B48" s="77" t="s">
        <v>8</v>
      </c>
      <c r="C48" s="77" t="s">
        <v>9</v>
      </c>
      <c r="D48" s="79" t="s">
        <v>27</v>
      </c>
      <c r="E48" s="77" t="s">
        <v>8</v>
      </c>
      <c r="F48" s="78" t="s">
        <v>9</v>
      </c>
      <c r="G48" s="79" t="s">
        <v>27</v>
      </c>
      <c r="H48" s="91" t="s">
        <v>10</v>
      </c>
      <c r="I48" s="78" t="s">
        <v>11</v>
      </c>
      <c r="J48" s="79" t="s">
        <v>27</v>
      </c>
      <c r="K48" s="77" t="s">
        <v>10</v>
      </c>
      <c r="L48" s="78" t="s">
        <v>11</v>
      </c>
      <c r="M48" s="126" t="s">
        <v>27</v>
      </c>
      <c r="N48" s="77" t="s">
        <v>12</v>
      </c>
      <c r="O48" s="77" t="s">
        <v>17</v>
      </c>
      <c r="P48" s="79" t="s">
        <v>27</v>
      </c>
      <c r="Q48" s="77" t="s">
        <v>12</v>
      </c>
      <c r="R48" s="78" t="s">
        <v>17</v>
      </c>
    </row>
    <row r="49" spans="1:18" ht="3.75" customHeight="1">
      <c r="A49" s="134"/>
      <c r="B49" s="124"/>
      <c r="C49" s="124"/>
      <c r="D49" s="134"/>
      <c r="E49" s="124"/>
      <c r="F49" s="125"/>
      <c r="G49" s="134"/>
      <c r="H49" s="139"/>
      <c r="I49" s="125"/>
      <c r="J49" s="134"/>
      <c r="K49" s="124"/>
      <c r="L49" s="125"/>
      <c r="M49" s="142"/>
      <c r="N49" s="124"/>
      <c r="O49" s="124"/>
      <c r="P49" s="134"/>
      <c r="Q49" s="124"/>
      <c r="R49" s="125"/>
    </row>
    <row r="50" spans="1:18" ht="15" customHeight="1">
      <c r="A50" s="80">
        <v>40</v>
      </c>
      <c r="B50" s="23">
        <f>A50-(A50*0.11)</f>
        <v>35.6</v>
      </c>
      <c r="C50" s="23">
        <f>A50+(A50*0.11)</f>
        <v>44.4</v>
      </c>
      <c r="D50" s="80">
        <v>65</v>
      </c>
      <c r="E50" s="23">
        <f t="shared" ref="E50:E65" si="16">D50-(D50*0.11)</f>
        <v>57.85</v>
      </c>
      <c r="F50" s="29">
        <f t="shared" ref="F50:F65" si="17">D50+(D50*0.11)</f>
        <v>72.150000000000006</v>
      </c>
      <c r="G50" s="80">
        <v>81</v>
      </c>
      <c r="H50" s="112">
        <f t="shared" ref="H50:H74" si="18">G50-(G50*0.07)</f>
        <v>75.33</v>
      </c>
      <c r="I50" s="29">
        <f t="shared" ref="I50:I74" si="19">G50+(G50*0.07)</f>
        <v>86.67</v>
      </c>
      <c r="J50" s="135">
        <v>106</v>
      </c>
      <c r="K50" s="23">
        <f t="shared" ref="K50:K69" si="20">J50-(J50*0.07)</f>
        <v>98.58</v>
      </c>
      <c r="L50" s="29">
        <f t="shared" ref="L50:L69" si="21">J50+(J50*0.07)</f>
        <v>113.42</v>
      </c>
      <c r="M50" s="140">
        <v>126</v>
      </c>
      <c r="N50" s="23">
        <f>M50-(M50*0.055)</f>
        <v>119.07</v>
      </c>
      <c r="O50" s="23">
        <f>M50+(M50*0.055)</f>
        <v>132.93</v>
      </c>
      <c r="P50" s="135">
        <v>250</v>
      </c>
      <c r="Q50" s="23">
        <f t="shared" ref="Q50:Q70" si="22">P50-(P50*0.055)</f>
        <v>236.25</v>
      </c>
      <c r="R50" s="29">
        <f t="shared" ref="R50:R70" si="23">P50+(P50*0.055)</f>
        <v>263.75</v>
      </c>
    </row>
    <row r="51" spans="1:18" ht="15" customHeight="1">
      <c r="A51" s="80">
        <v>41</v>
      </c>
      <c r="B51" s="23">
        <f t="shared" ref="B51:B74" si="24">A51-(A51*0.11)</f>
        <v>36.49</v>
      </c>
      <c r="C51" s="23">
        <f t="shared" ref="C51:C74" si="25">A51+(A51*0.11)</f>
        <v>45.51</v>
      </c>
      <c r="D51" s="80">
        <v>66</v>
      </c>
      <c r="E51" s="23">
        <f t="shared" si="16"/>
        <v>58.74</v>
      </c>
      <c r="F51" s="29">
        <f t="shared" si="17"/>
        <v>73.260000000000005</v>
      </c>
      <c r="G51" s="80">
        <v>82</v>
      </c>
      <c r="H51" s="112">
        <f t="shared" si="18"/>
        <v>76.260000000000005</v>
      </c>
      <c r="I51" s="29">
        <f t="shared" si="19"/>
        <v>87.74</v>
      </c>
      <c r="J51" s="135">
        <v>107</v>
      </c>
      <c r="K51" s="23">
        <f t="shared" si="20"/>
        <v>99.51</v>
      </c>
      <c r="L51" s="29">
        <f t="shared" si="21"/>
        <v>114.49</v>
      </c>
      <c r="M51" s="140">
        <v>130</v>
      </c>
      <c r="N51" s="23">
        <f t="shared" ref="N51:N74" si="26">M51-(M51*0.055)</f>
        <v>122.85</v>
      </c>
      <c r="O51" s="23">
        <f t="shared" ref="O51:O74" si="27">M51+(M51*0.055)</f>
        <v>137.15</v>
      </c>
      <c r="P51" s="135">
        <v>255</v>
      </c>
      <c r="Q51" s="23">
        <f t="shared" si="22"/>
        <v>240.97499999999999</v>
      </c>
      <c r="R51" s="29">
        <f t="shared" si="23"/>
        <v>269.02499999999998</v>
      </c>
    </row>
    <row r="52" spans="1:18" ht="15">
      <c r="A52" s="80">
        <v>42</v>
      </c>
      <c r="B52" s="23">
        <f t="shared" si="24"/>
        <v>37.380000000000003</v>
      </c>
      <c r="C52" s="23">
        <f t="shared" si="25"/>
        <v>46.62</v>
      </c>
      <c r="D52" s="80">
        <v>67</v>
      </c>
      <c r="E52" s="23">
        <f t="shared" si="16"/>
        <v>59.63</v>
      </c>
      <c r="F52" s="29">
        <f t="shared" si="17"/>
        <v>74.37</v>
      </c>
      <c r="G52" s="80">
        <v>83</v>
      </c>
      <c r="H52" s="112">
        <f t="shared" si="18"/>
        <v>77.19</v>
      </c>
      <c r="I52" s="29">
        <f t="shared" si="19"/>
        <v>88.81</v>
      </c>
      <c r="J52" s="135">
        <v>108</v>
      </c>
      <c r="K52" s="23">
        <f t="shared" si="20"/>
        <v>100.44</v>
      </c>
      <c r="L52" s="29">
        <f t="shared" si="21"/>
        <v>115.56</v>
      </c>
      <c r="M52" s="140">
        <v>135</v>
      </c>
      <c r="N52" s="23">
        <f t="shared" si="26"/>
        <v>127.575</v>
      </c>
      <c r="O52" s="23">
        <f t="shared" si="27"/>
        <v>142.42500000000001</v>
      </c>
      <c r="P52" s="135">
        <v>260</v>
      </c>
      <c r="Q52" s="23">
        <f t="shared" si="22"/>
        <v>245.7</v>
      </c>
      <c r="R52" s="29">
        <f t="shared" si="23"/>
        <v>274.3</v>
      </c>
    </row>
    <row r="53" spans="1:18" ht="15">
      <c r="A53" s="80">
        <v>43</v>
      </c>
      <c r="B53" s="23">
        <f t="shared" si="24"/>
        <v>38.269999999999996</v>
      </c>
      <c r="C53" s="23">
        <f t="shared" si="25"/>
        <v>47.730000000000004</v>
      </c>
      <c r="D53" s="80">
        <v>68</v>
      </c>
      <c r="E53" s="23">
        <f t="shared" si="16"/>
        <v>60.519999999999996</v>
      </c>
      <c r="F53" s="29">
        <f t="shared" si="17"/>
        <v>75.48</v>
      </c>
      <c r="G53" s="80">
        <v>84</v>
      </c>
      <c r="H53" s="112">
        <f t="shared" si="18"/>
        <v>78.12</v>
      </c>
      <c r="I53" s="29">
        <f t="shared" si="19"/>
        <v>89.88</v>
      </c>
      <c r="J53" s="135">
        <v>109</v>
      </c>
      <c r="K53" s="23">
        <f t="shared" si="20"/>
        <v>101.37</v>
      </c>
      <c r="L53" s="29">
        <f t="shared" si="21"/>
        <v>116.63</v>
      </c>
      <c r="M53" s="140">
        <v>140</v>
      </c>
      <c r="N53" s="23">
        <f t="shared" si="26"/>
        <v>132.30000000000001</v>
      </c>
      <c r="O53" s="23">
        <f t="shared" si="27"/>
        <v>147.69999999999999</v>
      </c>
      <c r="P53" s="135">
        <v>265</v>
      </c>
      <c r="Q53" s="23">
        <f t="shared" si="22"/>
        <v>250.42500000000001</v>
      </c>
      <c r="R53" s="29">
        <f t="shared" si="23"/>
        <v>279.57499999999999</v>
      </c>
    </row>
    <row r="54" spans="1:18" ht="15">
      <c r="A54" s="80">
        <v>44</v>
      </c>
      <c r="B54" s="23">
        <f t="shared" si="24"/>
        <v>39.159999999999997</v>
      </c>
      <c r="C54" s="23">
        <f t="shared" si="25"/>
        <v>48.84</v>
      </c>
      <c r="D54" s="80">
        <v>69</v>
      </c>
      <c r="E54" s="23">
        <f t="shared" si="16"/>
        <v>61.41</v>
      </c>
      <c r="F54" s="29">
        <f t="shared" si="17"/>
        <v>76.59</v>
      </c>
      <c r="G54" s="80">
        <v>85</v>
      </c>
      <c r="H54" s="112">
        <f t="shared" si="18"/>
        <v>79.05</v>
      </c>
      <c r="I54" s="29">
        <f t="shared" si="19"/>
        <v>90.95</v>
      </c>
      <c r="J54" s="135">
        <v>110</v>
      </c>
      <c r="K54" s="23">
        <f t="shared" si="20"/>
        <v>102.3</v>
      </c>
      <c r="L54" s="29">
        <f t="shared" si="21"/>
        <v>117.7</v>
      </c>
      <c r="M54" s="140">
        <v>145</v>
      </c>
      <c r="N54" s="23">
        <f t="shared" si="26"/>
        <v>137.02500000000001</v>
      </c>
      <c r="O54" s="23">
        <f t="shared" si="27"/>
        <v>152.97499999999999</v>
      </c>
      <c r="P54" s="135">
        <v>270</v>
      </c>
      <c r="Q54" s="23">
        <f t="shared" si="22"/>
        <v>255.15</v>
      </c>
      <c r="R54" s="29">
        <f t="shared" si="23"/>
        <v>284.85000000000002</v>
      </c>
    </row>
    <row r="55" spans="1:18" ht="15">
      <c r="A55" s="80">
        <v>45</v>
      </c>
      <c r="B55" s="23">
        <f t="shared" si="24"/>
        <v>40.049999999999997</v>
      </c>
      <c r="C55" s="23">
        <f t="shared" si="25"/>
        <v>49.95</v>
      </c>
      <c r="D55" s="80">
        <v>70</v>
      </c>
      <c r="E55" s="23">
        <f t="shared" si="16"/>
        <v>62.3</v>
      </c>
      <c r="F55" s="29">
        <f t="shared" si="17"/>
        <v>77.7</v>
      </c>
      <c r="G55" s="80">
        <v>86</v>
      </c>
      <c r="H55" s="112">
        <f t="shared" si="18"/>
        <v>79.98</v>
      </c>
      <c r="I55" s="29">
        <f t="shared" si="19"/>
        <v>92.02</v>
      </c>
      <c r="J55" s="135">
        <v>111</v>
      </c>
      <c r="K55" s="23">
        <f t="shared" si="20"/>
        <v>103.23</v>
      </c>
      <c r="L55" s="29">
        <f t="shared" si="21"/>
        <v>118.77</v>
      </c>
      <c r="M55" s="140">
        <v>150</v>
      </c>
      <c r="N55" s="23">
        <f t="shared" si="26"/>
        <v>141.75</v>
      </c>
      <c r="O55" s="23">
        <f t="shared" si="27"/>
        <v>158.25</v>
      </c>
      <c r="P55" s="135">
        <v>275</v>
      </c>
      <c r="Q55" s="23">
        <f t="shared" si="22"/>
        <v>259.875</v>
      </c>
      <c r="R55" s="29">
        <f t="shared" si="23"/>
        <v>290.125</v>
      </c>
    </row>
    <row r="56" spans="1:18" ht="15">
      <c r="A56" s="80">
        <v>46</v>
      </c>
      <c r="B56" s="23">
        <f t="shared" si="24"/>
        <v>40.94</v>
      </c>
      <c r="C56" s="23">
        <f t="shared" si="25"/>
        <v>51.06</v>
      </c>
      <c r="D56" s="80">
        <v>71</v>
      </c>
      <c r="E56" s="23">
        <f t="shared" si="16"/>
        <v>63.19</v>
      </c>
      <c r="F56" s="29">
        <f t="shared" si="17"/>
        <v>78.81</v>
      </c>
      <c r="G56" s="80">
        <v>87</v>
      </c>
      <c r="H56" s="112">
        <f t="shared" si="18"/>
        <v>80.91</v>
      </c>
      <c r="I56" s="29">
        <f t="shared" si="19"/>
        <v>93.09</v>
      </c>
      <c r="J56" s="135">
        <v>112</v>
      </c>
      <c r="K56" s="23">
        <f t="shared" si="20"/>
        <v>104.16</v>
      </c>
      <c r="L56" s="29">
        <f t="shared" si="21"/>
        <v>119.84</v>
      </c>
      <c r="M56" s="140">
        <v>155</v>
      </c>
      <c r="N56" s="23">
        <f t="shared" si="26"/>
        <v>146.47499999999999</v>
      </c>
      <c r="O56" s="23">
        <f t="shared" si="27"/>
        <v>163.52500000000001</v>
      </c>
      <c r="P56" s="135">
        <v>280</v>
      </c>
      <c r="Q56" s="23">
        <f t="shared" si="22"/>
        <v>264.60000000000002</v>
      </c>
      <c r="R56" s="29">
        <f t="shared" si="23"/>
        <v>295.39999999999998</v>
      </c>
    </row>
    <row r="57" spans="1:18" ht="15">
      <c r="A57" s="80">
        <v>47</v>
      </c>
      <c r="B57" s="23">
        <f t="shared" si="24"/>
        <v>41.83</v>
      </c>
      <c r="C57" s="23">
        <f t="shared" si="25"/>
        <v>52.17</v>
      </c>
      <c r="D57" s="80">
        <v>72</v>
      </c>
      <c r="E57" s="23">
        <f t="shared" si="16"/>
        <v>64.08</v>
      </c>
      <c r="F57" s="29">
        <f t="shared" si="17"/>
        <v>79.92</v>
      </c>
      <c r="G57" s="80">
        <v>88</v>
      </c>
      <c r="H57" s="112">
        <f t="shared" si="18"/>
        <v>81.84</v>
      </c>
      <c r="I57" s="29">
        <f t="shared" si="19"/>
        <v>94.16</v>
      </c>
      <c r="J57" s="135">
        <v>113</v>
      </c>
      <c r="K57" s="23">
        <f t="shared" si="20"/>
        <v>105.09</v>
      </c>
      <c r="L57" s="29">
        <f t="shared" si="21"/>
        <v>120.91</v>
      </c>
      <c r="M57" s="140">
        <v>160</v>
      </c>
      <c r="N57" s="23">
        <f t="shared" si="26"/>
        <v>151.19999999999999</v>
      </c>
      <c r="O57" s="23">
        <f t="shared" si="27"/>
        <v>168.8</v>
      </c>
      <c r="P57" s="135">
        <v>285</v>
      </c>
      <c r="Q57" s="23">
        <f t="shared" si="22"/>
        <v>269.32499999999999</v>
      </c>
      <c r="R57" s="29">
        <f t="shared" si="23"/>
        <v>300.67500000000001</v>
      </c>
    </row>
    <row r="58" spans="1:18" ht="15">
      <c r="A58" s="80">
        <v>48</v>
      </c>
      <c r="B58" s="23">
        <f t="shared" si="24"/>
        <v>42.72</v>
      </c>
      <c r="C58" s="23">
        <f t="shared" si="25"/>
        <v>53.28</v>
      </c>
      <c r="D58" s="80">
        <v>73</v>
      </c>
      <c r="E58" s="23">
        <f t="shared" si="16"/>
        <v>64.97</v>
      </c>
      <c r="F58" s="29">
        <f t="shared" si="17"/>
        <v>81.03</v>
      </c>
      <c r="G58" s="80">
        <v>89</v>
      </c>
      <c r="H58" s="112">
        <f t="shared" si="18"/>
        <v>82.77</v>
      </c>
      <c r="I58" s="29">
        <f t="shared" si="19"/>
        <v>95.23</v>
      </c>
      <c r="J58" s="135">
        <v>114</v>
      </c>
      <c r="K58" s="23">
        <f t="shared" si="20"/>
        <v>106.02</v>
      </c>
      <c r="L58" s="29">
        <f t="shared" si="21"/>
        <v>121.98</v>
      </c>
      <c r="M58" s="140">
        <v>165</v>
      </c>
      <c r="N58" s="23">
        <f t="shared" si="26"/>
        <v>155.92500000000001</v>
      </c>
      <c r="O58" s="23">
        <f t="shared" si="27"/>
        <v>174.07499999999999</v>
      </c>
      <c r="P58" s="135">
        <v>290</v>
      </c>
      <c r="Q58" s="23">
        <f t="shared" si="22"/>
        <v>274.05</v>
      </c>
      <c r="R58" s="29">
        <f t="shared" si="23"/>
        <v>305.95</v>
      </c>
    </row>
    <row r="59" spans="1:18" ht="15">
      <c r="A59" s="80">
        <v>49</v>
      </c>
      <c r="B59" s="23">
        <f t="shared" si="24"/>
        <v>43.61</v>
      </c>
      <c r="C59" s="23">
        <f t="shared" si="25"/>
        <v>54.39</v>
      </c>
      <c r="D59" s="80">
        <v>74</v>
      </c>
      <c r="E59" s="23">
        <f t="shared" si="16"/>
        <v>65.86</v>
      </c>
      <c r="F59" s="29">
        <f t="shared" si="17"/>
        <v>82.14</v>
      </c>
      <c r="G59" s="80">
        <v>90</v>
      </c>
      <c r="H59" s="112">
        <f t="shared" si="18"/>
        <v>83.7</v>
      </c>
      <c r="I59" s="29">
        <f t="shared" si="19"/>
        <v>96.3</v>
      </c>
      <c r="J59" s="135">
        <v>115</v>
      </c>
      <c r="K59" s="23">
        <f t="shared" si="20"/>
        <v>106.95</v>
      </c>
      <c r="L59" s="29">
        <f t="shared" si="21"/>
        <v>123.05</v>
      </c>
      <c r="M59" s="140">
        <v>170</v>
      </c>
      <c r="N59" s="23">
        <f t="shared" si="26"/>
        <v>160.65</v>
      </c>
      <c r="O59" s="23">
        <f t="shared" si="27"/>
        <v>179.35</v>
      </c>
      <c r="P59" s="135">
        <v>295</v>
      </c>
      <c r="Q59" s="23">
        <f t="shared" si="22"/>
        <v>278.77499999999998</v>
      </c>
      <c r="R59" s="29">
        <f t="shared" si="23"/>
        <v>311.22500000000002</v>
      </c>
    </row>
    <row r="60" spans="1:18" ht="15">
      <c r="A60" s="80">
        <v>50</v>
      </c>
      <c r="B60" s="23">
        <f t="shared" si="24"/>
        <v>44.5</v>
      </c>
      <c r="C60" s="23">
        <f t="shared" si="25"/>
        <v>55.5</v>
      </c>
      <c r="D60" s="80">
        <v>75</v>
      </c>
      <c r="E60" s="23">
        <f t="shared" si="16"/>
        <v>66.75</v>
      </c>
      <c r="F60" s="29">
        <f t="shared" si="17"/>
        <v>83.25</v>
      </c>
      <c r="G60" s="80">
        <v>91</v>
      </c>
      <c r="H60" s="112">
        <f t="shared" si="18"/>
        <v>84.63</v>
      </c>
      <c r="I60" s="29">
        <f t="shared" si="19"/>
        <v>97.37</v>
      </c>
      <c r="J60" s="135">
        <v>116</v>
      </c>
      <c r="K60" s="23">
        <f t="shared" si="20"/>
        <v>107.88</v>
      </c>
      <c r="L60" s="29">
        <f t="shared" si="21"/>
        <v>124.12</v>
      </c>
      <c r="M60" s="140">
        <v>175</v>
      </c>
      <c r="N60" s="23">
        <f t="shared" si="26"/>
        <v>165.375</v>
      </c>
      <c r="O60" s="23">
        <f t="shared" si="27"/>
        <v>184.625</v>
      </c>
      <c r="P60" s="135">
        <v>300</v>
      </c>
      <c r="Q60" s="23">
        <f t="shared" si="22"/>
        <v>283.5</v>
      </c>
      <c r="R60" s="29">
        <f t="shared" si="23"/>
        <v>316.5</v>
      </c>
    </row>
    <row r="61" spans="1:18" ht="15">
      <c r="A61" s="80">
        <v>51</v>
      </c>
      <c r="B61" s="23">
        <f t="shared" si="24"/>
        <v>45.39</v>
      </c>
      <c r="C61" s="23">
        <f t="shared" si="25"/>
        <v>56.61</v>
      </c>
      <c r="D61" s="80">
        <v>76</v>
      </c>
      <c r="E61" s="23">
        <f t="shared" si="16"/>
        <v>67.64</v>
      </c>
      <c r="F61" s="29">
        <f t="shared" si="17"/>
        <v>84.36</v>
      </c>
      <c r="G61" s="80">
        <v>92</v>
      </c>
      <c r="H61" s="112">
        <f t="shared" si="18"/>
        <v>85.56</v>
      </c>
      <c r="I61" s="29">
        <f t="shared" si="19"/>
        <v>98.44</v>
      </c>
      <c r="J61" s="135">
        <v>117</v>
      </c>
      <c r="K61" s="23">
        <f t="shared" si="20"/>
        <v>108.81</v>
      </c>
      <c r="L61" s="29">
        <f t="shared" si="21"/>
        <v>125.19</v>
      </c>
      <c r="M61" s="140">
        <v>180</v>
      </c>
      <c r="N61" s="23">
        <f t="shared" si="26"/>
        <v>170.1</v>
      </c>
      <c r="O61" s="23">
        <f t="shared" si="27"/>
        <v>189.9</v>
      </c>
      <c r="P61" s="135">
        <v>305</v>
      </c>
      <c r="Q61" s="23">
        <f t="shared" si="22"/>
        <v>288.22500000000002</v>
      </c>
      <c r="R61" s="29">
        <f t="shared" si="23"/>
        <v>321.77499999999998</v>
      </c>
    </row>
    <row r="62" spans="1:18" ht="15">
      <c r="A62" s="80">
        <v>52</v>
      </c>
      <c r="B62" s="23">
        <f t="shared" si="24"/>
        <v>46.28</v>
      </c>
      <c r="C62" s="23">
        <f t="shared" si="25"/>
        <v>57.72</v>
      </c>
      <c r="D62" s="80">
        <v>77</v>
      </c>
      <c r="E62" s="23">
        <f t="shared" si="16"/>
        <v>68.53</v>
      </c>
      <c r="F62" s="29">
        <f t="shared" si="17"/>
        <v>85.47</v>
      </c>
      <c r="G62" s="80">
        <v>93</v>
      </c>
      <c r="H62" s="112">
        <f t="shared" si="18"/>
        <v>86.49</v>
      </c>
      <c r="I62" s="29">
        <f t="shared" si="19"/>
        <v>99.51</v>
      </c>
      <c r="J62" s="135">
        <v>118</v>
      </c>
      <c r="K62" s="23">
        <f t="shared" si="20"/>
        <v>109.74</v>
      </c>
      <c r="L62" s="29">
        <f t="shared" si="21"/>
        <v>126.26</v>
      </c>
      <c r="M62" s="140">
        <v>185</v>
      </c>
      <c r="N62" s="23">
        <f t="shared" si="26"/>
        <v>174.82499999999999</v>
      </c>
      <c r="O62" s="23">
        <f t="shared" si="27"/>
        <v>195.17500000000001</v>
      </c>
      <c r="P62" s="135">
        <v>310</v>
      </c>
      <c r="Q62" s="23">
        <f t="shared" si="22"/>
        <v>292.95</v>
      </c>
      <c r="R62" s="29">
        <f t="shared" si="23"/>
        <v>327.05</v>
      </c>
    </row>
    <row r="63" spans="1:18" ht="15">
      <c r="A63" s="80">
        <v>53</v>
      </c>
      <c r="B63" s="23">
        <f t="shared" si="24"/>
        <v>47.17</v>
      </c>
      <c r="C63" s="23">
        <f t="shared" si="25"/>
        <v>58.83</v>
      </c>
      <c r="D63" s="80">
        <v>78</v>
      </c>
      <c r="E63" s="23">
        <f t="shared" si="16"/>
        <v>69.42</v>
      </c>
      <c r="F63" s="29">
        <f t="shared" si="17"/>
        <v>86.58</v>
      </c>
      <c r="G63" s="80">
        <v>94</v>
      </c>
      <c r="H63" s="112">
        <f t="shared" si="18"/>
        <v>87.42</v>
      </c>
      <c r="I63" s="29">
        <f t="shared" si="19"/>
        <v>100.58</v>
      </c>
      <c r="J63" s="135">
        <v>119</v>
      </c>
      <c r="K63" s="23">
        <f t="shared" si="20"/>
        <v>110.67</v>
      </c>
      <c r="L63" s="29">
        <f t="shared" si="21"/>
        <v>127.33</v>
      </c>
      <c r="M63" s="140">
        <v>190</v>
      </c>
      <c r="N63" s="23">
        <f t="shared" si="26"/>
        <v>179.55</v>
      </c>
      <c r="O63" s="23">
        <f t="shared" si="27"/>
        <v>200.45</v>
      </c>
      <c r="P63" s="135">
        <v>315</v>
      </c>
      <c r="Q63" s="23">
        <f t="shared" si="22"/>
        <v>297.67500000000001</v>
      </c>
      <c r="R63" s="29">
        <f t="shared" si="23"/>
        <v>332.32499999999999</v>
      </c>
    </row>
    <row r="64" spans="1:18" ht="15">
      <c r="A64" s="80">
        <v>54</v>
      </c>
      <c r="B64" s="23">
        <f t="shared" si="24"/>
        <v>48.06</v>
      </c>
      <c r="C64" s="23">
        <f t="shared" si="25"/>
        <v>59.94</v>
      </c>
      <c r="D64" s="80">
        <v>79</v>
      </c>
      <c r="E64" s="23">
        <f t="shared" si="16"/>
        <v>70.31</v>
      </c>
      <c r="F64" s="29">
        <f t="shared" si="17"/>
        <v>87.69</v>
      </c>
      <c r="G64" s="80">
        <v>95</v>
      </c>
      <c r="H64" s="112">
        <f t="shared" si="18"/>
        <v>88.35</v>
      </c>
      <c r="I64" s="29">
        <f t="shared" si="19"/>
        <v>101.65</v>
      </c>
      <c r="J64" s="135">
        <v>120</v>
      </c>
      <c r="K64" s="23">
        <f t="shared" si="20"/>
        <v>111.6</v>
      </c>
      <c r="L64" s="29">
        <f t="shared" si="21"/>
        <v>128.4</v>
      </c>
      <c r="M64" s="140">
        <v>195</v>
      </c>
      <c r="N64" s="23">
        <f t="shared" si="26"/>
        <v>184.27500000000001</v>
      </c>
      <c r="O64" s="23">
        <f t="shared" si="27"/>
        <v>205.72499999999999</v>
      </c>
      <c r="P64" s="135">
        <v>320</v>
      </c>
      <c r="Q64" s="23">
        <f t="shared" si="22"/>
        <v>302.39999999999998</v>
      </c>
      <c r="R64" s="29">
        <f t="shared" si="23"/>
        <v>337.6</v>
      </c>
    </row>
    <row r="65" spans="1:18" ht="15">
      <c r="A65" s="80">
        <v>55</v>
      </c>
      <c r="B65" s="23">
        <f t="shared" si="24"/>
        <v>48.95</v>
      </c>
      <c r="C65" s="23">
        <f t="shared" si="25"/>
        <v>61.05</v>
      </c>
      <c r="D65" s="97">
        <v>80</v>
      </c>
      <c r="E65" s="98">
        <f t="shared" si="16"/>
        <v>71.2</v>
      </c>
      <c r="F65" s="99">
        <f t="shared" si="17"/>
        <v>88.8</v>
      </c>
      <c r="G65" s="80">
        <v>96</v>
      </c>
      <c r="H65" s="112">
        <f t="shared" si="18"/>
        <v>89.28</v>
      </c>
      <c r="I65" s="29">
        <f t="shared" si="19"/>
        <v>102.72</v>
      </c>
      <c r="J65" s="135">
        <v>121</v>
      </c>
      <c r="K65" s="23">
        <f t="shared" si="20"/>
        <v>112.53</v>
      </c>
      <c r="L65" s="29">
        <f t="shared" si="21"/>
        <v>129.47</v>
      </c>
      <c r="M65" s="140">
        <v>200</v>
      </c>
      <c r="N65" s="23">
        <f t="shared" si="26"/>
        <v>189</v>
      </c>
      <c r="O65" s="23">
        <f t="shared" si="27"/>
        <v>211</v>
      </c>
      <c r="P65" s="135">
        <v>325</v>
      </c>
      <c r="Q65" s="23">
        <f t="shared" si="22"/>
        <v>307.125</v>
      </c>
      <c r="R65" s="29">
        <f t="shared" si="23"/>
        <v>342.875</v>
      </c>
    </row>
    <row r="66" spans="1:18" ht="15">
      <c r="A66" s="80">
        <v>56</v>
      </c>
      <c r="B66" s="23">
        <f t="shared" si="24"/>
        <v>49.84</v>
      </c>
      <c r="C66" s="23">
        <f t="shared" si="25"/>
        <v>62.16</v>
      </c>
      <c r="D66" s="107"/>
      <c r="E66" s="14"/>
      <c r="F66" s="15"/>
      <c r="G66" s="80">
        <v>97</v>
      </c>
      <c r="H66" s="112">
        <f t="shared" si="18"/>
        <v>90.21</v>
      </c>
      <c r="I66" s="29">
        <f t="shared" si="19"/>
        <v>103.79</v>
      </c>
      <c r="J66" s="135">
        <v>122</v>
      </c>
      <c r="K66" s="23">
        <f t="shared" si="20"/>
        <v>113.46</v>
      </c>
      <c r="L66" s="29">
        <f t="shared" si="21"/>
        <v>130.54</v>
      </c>
      <c r="M66" s="140">
        <v>205</v>
      </c>
      <c r="N66" s="23">
        <f t="shared" si="26"/>
        <v>193.72499999999999</v>
      </c>
      <c r="O66" s="23">
        <f t="shared" si="27"/>
        <v>216.27500000000001</v>
      </c>
      <c r="P66" s="135">
        <v>330</v>
      </c>
      <c r="Q66" s="23">
        <f t="shared" si="22"/>
        <v>311.85000000000002</v>
      </c>
      <c r="R66" s="29">
        <f t="shared" si="23"/>
        <v>348.15</v>
      </c>
    </row>
    <row r="67" spans="1:18" ht="15">
      <c r="A67" s="80">
        <v>57</v>
      </c>
      <c r="B67" s="23">
        <f t="shared" si="24"/>
        <v>50.73</v>
      </c>
      <c r="C67" s="23">
        <f t="shared" si="25"/>
        <v>63.27</v>
      </c>
      <c r="D67" s="107"/>
      <c r="E67" s="14"/>
      <c r="F67" s="15"/>
      <c r="G67" s="80">
        <v>98</v>
      </c>
      <c r="H67" s="112">
        <f t="shared" si="18"/>
        <v>91.14</v>
      </c>
      <c r="I67" s="29">
        <f t="shared" si="19"/>
        <v>104.86</v>
      </c>
      <c r="J67" s="135">
        <v>123</v>
      </c>
      <c r="K67" s="23">
        <f t="shared" si="20"/>
        <v>114.39</v>
      </c>
      <c r="L67" s="29">
        <f t="shared" si="21"/>
        <v>131.61000000000001</v>
      </c>
      <c r="M67" s="140">
        <v>210</v>
      </c>
      <c r="N67" s="23">
        <f t="shared" si="26"/>
        <v>198.45</v>
      </c>
      <c r="O67" s="23">
        <f t="shared" si="27"/>
        <v>221.55</v>
      </c>
      <c r="P67" s="135">
        <v>335</v>
      </c>
      <c r="Q67" s="23">
        <f t="shared" si="22"/>
        <v>316.57499999999999</v>
      </c>
      <c r="R67" s="29">
        <f t="shared" si="23"/>
        <v>353.42500000000001</v>
      </c>
    </row>
    <row r="68" spans="1:18" ht="15">
      <c r="A68" s="80">
        <v>58</v>
      </c>
      <c r="B68" s="23">
        <f t="shared" si="24"/>
        <v>51.62</v>
      </c>
      <c r="C68" s="23">
        <f t="shared" si="25"/>
        <v>64.38</v>
      </c>
      <c r="D68" s="107"/>
      <c r="E68" s="14"/>
      <c r="F68" s="15"/>
      <c r="G68" s="80">
        <v>99</v>
      </c>
      <c r="H68" s="112">
        <f t="shared" si="18"/>
        <v>92.07</v>
      </c>
      <c r="I68" s="29">
        <f t="shared" si="19"/>
        <v>105.93</v>
      </c>
      <c r="J68" s="135">
        <v>124</v>
      </c>
      <c r="K68" s="23">
        <f t="shared" si="20"/>
        <v>115.32</v>
      </c>
      <c r="L68" s="29">
        <f t="shared" si="21"/>
        <v>132.68</v>
      </c>
      <c r="M68" s="140">
        <v>215</v>
      </c>
      <c r="N68" s="23">
        <f t="shared" si="26"/>
        <v>203.17500000000001</v>
      </c>
      <c r="O68" s="23">
        <f t="shared" si="27"/>
        <v>226.82499999999999</v>
      </c>
      <c r="P68" s="135">
        <v>340</v>
      </c>
      <c r="Q68" s="23">
        <f t="shared" si="22"/>
        <v>321.3</v>
      </c>
      <c r="R68" s="29">
        <f t="shared" si="23"/>
        <v>358.7</v>
      </c>
    </row>
    <row r="69" spans="1:18" ht="15">
      <c r="A69" s="80">
        <v>59</v>
      </c>
      <c r="B69" s="23">
        <f t="shared" si="24"/>
        <v>52.51</v>
      </c>
      <c r="C69" s="23">
        <f t="shared" si="25"/>
        <v>65.489999999999995</v>
      </c>
      <c r="D69" s="107"/>
      <c r="E69" s="14"/>
      <c r="F69" s="15"/>
      <c r="G69" s="135">
        <v>100</v>
      </c>
      <c r="H69" s="112">
        <f t="shared" si="18"/>
        <v>93</v>
      </c>
      <c r="I69" s="29">
        <f t="shared" si="19"/>
        <v>107</v>
      </c>
      <c r="J69" s="143">
        <v>125</v>
      </c>
      <c r="K69" s="98">
        <f t="shared" si="20"/>
        <v>116.25</v>
      </c>
      <c r="L69" s="99">
        <f t="shared" si="21"/>
        <v>133.75</v>
      </c>
      <c r="M69" s="140">
        <v>220</v>
      </c>
      <c r="N69" s="23">
        <f t="shared" si="26"/>
        <v>207.9</v>
      </c>
      <c r="O69" s="23">
        <f t="shared" si="27"/>
        <v>232.1</v>
      </c>
      <c r="P69" s="135">
        <v>345</v>
      </c>
      <c r="Q69" s="23">
        <f t="shared" si="22"/>
        <v>326.02499999999998</v>
      </c>
      <c r="R69" s="29">
        <f t="shared" si="23"/>
        <v>363.97500000000002</v>
      </c>
    </row>
    <row r="70" spans="1:18" ht="15">
      <c r="A70" s="80">
        <v>60</v>
      </c>
      <c r="B70" s="23">
        <f t="shared" si="24"/>
        <v>53.4</v>
      </c>
      <c r="C70" s="23">
        <f t="shared" si="25"/>
        <v>66.599999999999994</v>
      </c>
      <c r="D70" s="107"/>
      <c r="E70" s="14"/>
      <c r="F70" s="15"/>
      <c r="G70" s="135">
        <v>101</v>
      </c>
      <c r="H70" s="112">
        <f t="shared" si="18"/>
        <v>93.93</v>
      </c>
      <c r="I70" s="29">
        <f t="shared" si="19"/>
        <v>108.07</v>
      </c>
      <c r="J70" s="109"/>
      <c r="K70" s="110"/>
      <c r="L70" s="111"/>
      <c r="M70" s="140">
        <v>225</v>
      </c>
      <c r="N70" s="23">
        <f t="shared" si="26"/>
        <v>212.625</v>
      </c>
      <c r="O70" s="23">
        <f t="shared" si="27"/>
        <v>237.375</v>
      </c>
      <c r="P70" s="143">
        <v>350</v>
      </c>
      <c r="Q70" s="98">
        <f t="shared" si="22"/>
        <v>330.75</v>
      </c>
      <c r="R70" s="99">
        <f t="shared" si="23"/>
        <v>369.25</v>
      </c>
    </row>
    <row r="71" spans="1:18" ht="15">
      <c r="A71" s="80">
        <v>61</v>
      </c>
      <c r="B71" s="23">
        <f t="shared" si="24"/>
        <v>54.29</v>
      </c>
      <c r="C71" s="23">
        <f t="shared" si="25"/>
        <v>67.709999999999994</v>
      </c>
      <c r="D71" s="107"/>
      <c r="E71" s="14"/>
      <c r="F71" s="15"/>
      <c r="G71" s="135">
        <v>102</v>
      </c>
      <c r="H71" s="112">
        <f t="shared" si="18"/>
        <v>94.86</v>
      </c>
      <c r="I71" s="29">
        <f t="shared" si="19"/>
        <v>109.14</v>
      </c>
      <c r="J71" s="109"/>
      <c r="K71" s="110"/>
      <c r="L71" s="111"/>
      <c r="M71" s="140">
        <v>230</v>
      </c>
      <c r="N71" s="23">
        <f t="shared" si="26"/>
        <v>217.35</v>
      </c>
      <c r="O71" s="23">
        <f t="shared" si="27"/>
        <v>242.65</v>
      </c>
      <c r="P71" s="109"/>
      <c r="Q71" s="110"/>
      <c r="R71" s="111"/>
    </row>
    <row r="72" spans="1:18" ht="15">
      <c r="A72" s="80">
        <v>62</v>
      </c>
      <c r="B72" s="23">
        <f t="shared" si="24"/>
        <v>55.18</v>
      </c>
      <c r="C72" s="23">
        <f t="shared" si="25"/>
        <v>68.819999999999993</v>
      </c>
      <c r="D72" s="107"/>
      <c r="E72" s="14"/>
      <c r="F72" s="15"/>
      <c r="G72" s="135">
        <v>103</v>
      </c>
      <c r="H72" s="112">
        <f t="shared" si="18"/>
        <v>95.789999999999992</v>
      </c>
      <c r="I72" s="29">
        <f t="shared" si="19"/>
        <v>110.21000000000001</v>
      </c>
      <c r="J72" s="109"/>
      <c r="K72" s="110"/>
      <c r="L72" s="111"/>
      <c r="M72" s="140">
        <v>235</v>
      </c>
      <c r="N72" s="23">
        <f t="shared" si="26"/>
        <v>222.07499999999999</v>
      </c>
      <c r="O72" s="23">
        <f t="shared" si="27"/>
        <v>247.92500000000001</v>
      </c>
      <c r="P72" s="109"/>
      <c r="Q72" s="110"/>
      <c r="R72" s="111"/>
    </row>
    <row r="73" spans="1:18" ht="15">
      <c r="A73" s="80">
        <v>63</v>
      </c>
      <c r="B73" s="23">
        <f t="shared" si="24"/>
        <v>56.07</v>
      </c>
      <c r="C73" s="23">
        <f t="shared" si="25"/>
        <v>69.930000000000007</v>
      </c>
      <c r="D73" s="107"/>
      <c r="E73" s="14"/>
      <c r="F73" s="15"/>
      <c r="G73" s="135">
        <v>104</v>
      </c>
      <c r="H73" s="112">
        <f t="shared" si="18"/>
        <v>96.72</v>
      </c>
      <c r="I73" s="29">
        <f t="shared" si="19"/>
        <v>111.28</v>
      </c>
      <c r="J73" s="109"/>
      <c r="K73" s="110"/>
      <c r="L73" s="111"/>
      <c r="M73" s="140">
        <v>240</v>
      </c>
      <c r="N73" s="23">
        <f t="shared" si="26"/>
        <v>226.8</v>
      </c>
      <c r="O73" s="23">
        <f t="shared" si="27"/>
        <v>253.2</v>
      </c>
      <c r="P73" s="109"/>
      <c r="Q73" s="110"/>
      <c r="R73" s="111"/>
    </row>
    <row r="74" spans="1:18" ht="15.75" thickBot="1">
      <c r="A74" s="117">
        <v>64</v>
      </c>
      <c r="B74" s="34">
        <f t="shared" si="24"/>
        <v>56.96</v>
      </c>
      <c r="C74" s="34">
        <f t="shared" si="25"/>
        <v>71.040000000000006</v>
      </c>
      <c r="D74" s="108"/>
      <c r="E74" s="21"/>
      <c r="F74" s="22"/>
      <c r="G74" s="136">
        <v>105</v>
      </c>
      <c r="H74" s="113">
        <f t="shared" si="18"/>
        <v>97.65</v>
      </c>
      <c r="I74" s="35">
        <f t="shared" si="19"/>
        <v>112.35</v>
      </c>
      <c r="J74" s="118"/>
      <c r="K74" s="119"/>
      <c r="L74" s="120"/>
      <c r="M74" s="141">
        <v>245</v>
      </c>
      <c r="N74" s="34">
        <f t="shared" si="26"/>
        <v>231.52500000000001</v>
      </c>
      <c r="O74" s="34">
        <f t="shared" si="27"/>
        <v>258.47500000000002</v>
      </c>
      <c r="P74" s="118"/>
      <c r="Q74" s="119"/>
      <c r="R74" s="120"/>
    </row>
    <row r="77" spans="1:18">
      <c r="A77" s="86" t="s">
        <v>19</v>
      </c>
      <c r="B77" s="87"/>
      <c r="C77" s="87"/>
      <c r="D77" s="88"/>
      <c r="E77" s="88"/>
      <c r="F77" s="88"/>
      <c r="G77" s="88"/>
    </row>
    <row r="91" spans="1:15">
      <c r="A91" s="26"/>
      <c r="B91" s="25"/>
      <c r="C91" s="25"/>
      <c r="D91" s="14"/>
      <c r="E91" s="14"/>
      <c r="F91" s="14"/>
    </row>
    <row r="92" spans="1:15">
      <c r="A92" s="26"/>
      <c r="B92" s="25"/>
      <c r="C92" s="25"/>
      <c r="D92" s="14"/>
      <c r="E92" s="14"/>
      <c r="F92" s="14"/>
    </row>
    <row r="93" spans="1:15">
      <c r="A93" s="26"/>
      <c r="B93" s="25"/>
      <c r="C93" s="25"/>
      <c r="D93" s="14"/>
      <c r="E93" s="14"/>
      <c r="F93" s="14"/>
    </row>
    <row r="94" spans="1:15">
      <c r="A94" s="26"/>
      <c r="B94" s="25"/>
      <c r="C94" s="25"/>
      <c r="D94" s="14"/>
      <c r="E94" s="14"/>
      <c r="F94" s="14"/>
    </row>
    <row r="95" spans="1:15">
      <c r="A95" s="26"/>
      <c r="B95" s="25"/>
      <c r="C95" s="25"/>
      <c r="D95" s="26"/>
      <c r="E95" s="25"/>
      <c r="F95" s="25"/>
    </row>
    <row r="96" spans="1:15">
      <c r="A96" s="26"/>
      <c r="B96" s="27"/>
      <c r="C96" s="27"/>
      <c r="D96" s="26"/>
      <c r="E96" s="27"/>
      <c r="F96" s="27"/>
      <c r="M96" s="27"/>
      <c r="N96" s="27"/>
      <c r="O96" s="27"/>
    </row>
    <row r="97" spans="1:10">
      <c r="A97" s="26"/>
      <c r="B97" s="14"/>
      <c r="C97" s="14"/>
      <c r="D97" s="26"/>
      <c r="E97" s="14"/>
      <c r="F97" s="14"/>
      <c r="G97" s="27"/>
    </row>
    <row r="98" spans="1:10">
      <c r="A98" s="26"/>
      <c r="B98" s="14"/>
      <c r="C98" s="14"/>
      <c r="D98" s="26"/>
      <c r="E98" s="14"/>
      <c r="F98" s="14"/>
      <c r="G98" s="27"/>
    </row>
    <row r="99" spans="1:10">
      <c r="A99" s="26"/>
      <c r="B99" s="14"/>
      <c r="C99" s="14"/>
      <c r="D99" s="26"/>
      <c r="E99" s="14"/>
      <c r="F99" s="14"/>
      <c r="G99" s="27"/>
    </row>
    <row r="100" spans="1:10">
      <c r="A100" s="26"/>
      <c r="B100" s="14"/>
      <c r="C100" s="14"/>
      <c r="D100" s="26"/>
      <c r="E100" s="14"/>
      <c r="F100" s="14"/>
      <c r="G100" s="27"/>
    </row>
    <row r="101" spans="1:10">
      <c r="A101" s="26"/>
      <c r="B101" s="14"/>
      <c r="C101" s="14"/>
      <c r="D101" s="26"/>
      <c r="E101" s="14"/>
      <c r="F101" s="14"/>
      <c r="G101" s="27"/>
      <c r="J101" s="13"/>
    </row>
    <row r="102" spans="1:10">
      <c r="A102" s="14"/>
    </row>
  </sheetData>
  <phoneticPr fontId="0" type="noConversion"/>
  <pageMargins left="0.59055118110236227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Blutgase in kPa_ 2 Seiten!</vt:lpstr>
      <vt:lpstr>Blutgase in mmHg_2Seiten!</vt:lpstr>
    </vt:vector>
  </TitlesOfParts>
  <Company>SLME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SLME</dc:creator>
  <cp:lastModifiedBy>irump</cp:lastModifiedBy>
  <cp:lastPrinted>2018-07-25T14:39:14Z</cp:lastPrinted>
  <dcterms:created xsi:type="dcterms:W3CDTF">2000-05-23T12:46:01Z</dcterms:created>
  <dcterms:modified xsi:type="dcterms:W3CDTF">2018-07-26T08:32:26Z</dcterms:modified>
</cp:coreProperties>
</file>